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nowmore.sharepoint.com/sites/TeamNowMore/Shared Folders/Stakeholder Engagement/CGL/Coordination of National Platforms/Glass Recycling Statistics/"/>
    </mc:Choice>
  </mc:AlternateContent>
  <xr:revisionPtr revIDLastSave="116" documentId="8_{6793BEC5-C81E-467D-80A3-12663DEA73B5}" xr6:coauthVersionLast="47" xr6:coauthVersionMax="47" xr10:uidLastSave="{02C52225-7C0D-4FCD-AC4D-1AE360A8F7F1}"/>
  <bookViews>
    <workbookView xWindow="3420" yWindow="3420" windowWidth="21600" windowHeight="11385" activeTab="1" xr2:uid="{32721F40-E460-4E8E-8326-FA2E144F952F}"/>
  </bookViews>
  <sheets>
    <sheet name="Collection for Recycling 2019" sheetId="1" r:id="rId1"/>
    <sheet name="Historical Perspective" sheetId="2" r:id="rId2"/>
    <sheet name="Process &amp; Definitions" sheetId="3" r:id="rId3"/>
  </sheet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2" l="1"/>
  <c r="E34" i="2"/>
  <c r="E33" i="2"/>
  <c r="E31" i="2"/>
  <c r="E29" i="2"/>
  <c r="E28" i="2"/>
  <c r="E27" i="2"/>
  <c r="E26" i="2"/>
  <c r="E25" i="2"/>
  <c r="E24" i="2"/>
  <c r="E23" i="2"/>
  <c r="E22" i="2"/>
  <c r="E21" i="2"/>
  <c r="E20" i="2"/>
  <c r="E19" i="2"/>
  <c r="E18" i="2"/>
  <c r="E17" i="2"/>
  <c r="E16" i="2"/>
  <c r="E15" i="2"/>
  <c r="E14" i="2"/>
  <c r="E13" i="2"/>
  <c r="E12" i="2"/>
  <c r="E11" i="2"/>
  <c r="E10" i="2"/>
  <c r="E9" i="2"/>
  <c r="E8" i="2"/>
  <c r="E7" i="2"/>
  <c r="E6" i="2"/>
  <c r="E5" i="2"/>
  <c r="E4" i="2"/>
  <c r="E3" i="2"/>
  <c r="I30" i="2"/>
  <c r="F30" i="2" s="1"/>
  <c r="K30" i="2"/>
  <c r="K32" i="2" s="1"/>
  <c r="L30" i="2"/>
  <c r="L32" i="2" s="1"/>
  <c r="L36" i="2" s="1"/>
  <c r="F33" i="2"/>
  <c r="F34" i="2"/>
  <c r="F35" i="2"/>
  <c r="F26" i="2"/>
  <c r="F27" i="2"/>
  <c r="F28" i="2"/>
  <c r="F29" i="2"/>
  <c r="F31" i="2"/>
  <c r="C31" i="2"/>
  <c r="C33" i="2"/>
  <c r="C34" i="2"/>
  <c r="C35" i="2"/>
  <c r="C25" i="2"/>
  <c r="C26" i="2"/>
  <c r="C27" i="2"/>
  <c r="C28" i="2"/>
  <c r="C29" i="2"/>
  <c r="C3" i="2"/>
  <c r="C4" i="2"/>
  <c r="C5" i="2"/>
  <c r="C6" i="2"/>
  <c r="C7" i="2"/>
  <c r="C8" i="2"/>
  <c r="C9" i="2"/>
  <c r="C10" i="2"/>
  <c r="C11" i="2"/>
  <c r="C12" i="2"/>
  <c r="C13" i="2"/>
  <c r="C14" i="2"/>
  <c r="C15" i="2"/>
  <c r="C16" i="2"/>
  <c r="C17" i="2"/>
  <c r="C18" i="2"/>
  <c r="C19" i="2"/>
  <c r="C20" i="2"/>
  <c r="C21" i="2"/>
  <c r="C22" i="2"/>
  <c r="C23" i="2"/>
  <c r="C24" i="2"/>
  <c r="F3" i="2"/>
  <c r="F4" i="2"/>
  <c r="F5" i="2"/>
  <c r="F6" i="2"/>
  <c r="F7" i="2"/>
  <c r="F8" i="2"/>
  <c r="F9" i="2"/>
  <c r="F10" i="2"/>
  <c r="F11" i="2"/>
  <c r="F12" i="2"/>
  <c r="F13" i="2"/>
  <c r="F14" i="2"/>
  <c r="F15" i="2"/>
  <c r="F16" i="2"/>
  <c r="F17" i="2"/>
  <c r="F18" i="2"/>
  <c r="F19" i="2"/>
  <c r="F20" i="2"/>
  <c r="F21" i="2"/>
  <c r="F22" i="2"/>
  <c r="F23" i="2"/>
  <c r="F24" i="2"/>
  <c r="F25" i="2"/>
  <c r="E30" i="2" l="1"/>
  <c r="C30" i="2"/>
  <c r="I32" i="2"/>
  <c r="E32" i="2" s="1"/>
  <c r="K36" i="2"/>
  <c r="K37" i="2" s="1"/>
  <c r="I36" i="2" l="1"/>
  <c r="F32" i="2"/>
  <c r="C32" i="2"/>
  <c r="E30" i="1"/>
  <c r="E32" i="1" s="1"/>
  <c r="E36" i="1" s="1"/>
  <c r="D30" i="1"/>
  <c r="D32" i="1" s="1"/>
  <c r="D36" i="1" s="1"/>
  <c r="C3" i="1"/>
  <c r="C4" i="1"/>
  <c r="C5" i="1"/>
  <c r="C6" i="1"/>
  <c r="C7" i="1"/>
  <c r="C8" i="1"/>
  <c r="C9" i="1"/>
  <c r="C10" i="1"/>
  <c r="C11" i="1"/>
  <c r="C12" i="1"/>
  <c r="C13" i="1"/>
  <c r="C14" i="1"/>
  <c r="C15" i="1"/>
  <c r="C16" i="1"/>
  <c r="C17" i="1"/>
  <c r="C18" i="1"/>
  <c r="C19" i="1"/>
  <c r="C20" i="1"/>
  <c r="C21" i="1"/>
  <c r="C22" i="1"/>
  <c r="C23" i="1"/>
  <c r="C24" i="1"/>
  <c r="C25" i="1"/>
  <c r="C26" i="1"/>
  <c r="C27" i="1"/>
  <c r="C28" i="1"/>
  <c r="C29" i="1"/>
  <c r="C31" i="1"/>
  <c r="C33" i="1"/>
  <c r="C34" i="1"/>
  <c r="C35" i="1"/>
  <c r="F36" i="2" l="1"/>
  <c r="E36" i="2"/>
  <c r="C36" i="1"/>
  <c r="C30" i="1"/>
  <c r="C32" i="1" l="1"/>
</calcChain>
</file>

<file path=xl/sharedStrings.xml><?xml version="1.0" encoding="utf-8"?>
<sst xmlns="http://schemas.openxmlformats.org/spreadsheetml/2006/main" count="118" uniqueCount="75">
  <si>
    <t>COUNTRY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</si>
  <si>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</si>
  <si>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</si>
  <si>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</si>
  <si>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</si>
  <si>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</si>
  <si>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</si>
  <si>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</si>
  <si>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</si>
  <si>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</si>
  <si>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</si>
  <si>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</si>
  <si>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</si>
  <si>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</si>
  <si>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</si>
  <si>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</si>
  <si>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</si>
  <si>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</si>
  <si>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 xml:space="preserve">LUXEMBOURG </t>
  </si>
  <si>
    <t>MALTA</t>
  </si>
  <si>
    <t>NETHERLANDS</t>
  </si>
  <si>
    <t>POLAND</t>
  </si>
  <si>
    <t>PORTUGAL</t>
  </si>
  <si>
    <t>ROMANIA</t>
  </si>
  <si>
    <t>SLOVAKIA</t>
  </si>
  <si>
    <t>SLOVENIA</t>
  </si>
  <si>
    <t xml:space="preserve">SPAIN </t>
  </si>
  <si>
    <t>SWEDEN</t>
  </si>
  <si>
    <t>TOTAL EU27</t>
  </si>
  <si>
    <t>UNITED KINGDOM</t>
  </si>
  <si>
    <t>NORWAY</t>
  </si>
  <si>
    <t>SWITZERLAND</t>
  </si>
  <si>
    <t>TURKEY</t>
  </si>
  <si>
    <t>TOTAL EUROPE</t>
  </si>
  <si>
    <t>SOURCE</t>
  </si>
  <si>
    <t>Austria Glas Reycling &amp; Eurostat (2019)</t>
  </si>
  <si>
    <t>Fost Plus</t>
  </si>
  <si>
    <t>EcoPack Bulgaria AD</t>
  </si>
  <si>
    <t>Croatian Ministry of Economy and Sustainable Development</t>
  </si>
  <si>
    <t>Green Dot (Cyprus) Public Co Ltd</t>
  </si>
  <si>
    <t>EKO-KOM a.s.</t>
  </si>
  <si>
    <t>Eurostat (2019, estimate)</t>
  </si>
  <si>
    <t>Estonian Environment Agency</t>
  </si>
  <si>
    <t>Finnish Packaging Recycling RINKI Ltd</t>
  </si>
  <si>
    <t>ADEME</t>
  </si>
  <si>
    <t>HERRCO</t>
  </si>
  <si>
    <t>Eurostat (2019)</t>
  </si>
  <si>
    <t>COREVE</t>
  </si>
  <si>
    <t>Afvalfonds Verpakkingen</t>
  </si>
  <si>
    <t>Agência Portuguesa do Ambiente</t>
  </si>
  <si>
    <t>Eco-Rom Ambalaje</t>
  </si>
  <si>
    <t>Vetropack</t>
  </si>
  <si>
    <t>Svensk Glasåtervinning AB</t>
  </si>
  <si>
    <t>British Glass</t>
  </si>
  <si>
    <t>VetroSwiss</t>
  </si>
  <si>
    <t>Şişecam Glass Packaging</t>
  </si>
  <si>
    <t>2019 Collection for Recycling Rate (%)</t>
  </si>
  <si>
    <t>Packaging placed on the market 2019 (tonnage)</t>
  </si>
  <si>
    <t>Packaging collected for recycling 2019 (tonnage)</t>
  </si>
  <si>
    <t>TOTAL EU28 (CGL SCOPE)</t>
  </si>
  <si>
    <t>Packaging Placed on the Market (Evolution from previous year)</t>
  </si>
  <si>
    <t>Calculation formula:</t>
  </si>
  <si>
    <t>By glass packaging placed on the market, we mean the amount of glass packaging, expressed in tonnes, placed on the market in the given year and as reported into Eurostat.</t>
  </si>
  <si>
    <t>Packaging Placed on the Market (tonnage)</t>
  </si>
  <si>
    <t>Packaging Collected for Recycling (tonnage)</t>
  </si>
  <si>
    <t xml:space="preserve">Close the Glass Loop STATISTICS - Process &amp; Definitions </t>
  </si>
  <si>
    <t>By "Collected for Recycling" we mean the amount of glass packaging waste, expressed in tonns, collected in the country concerned and sent for recycling in a glass sorting facility.</t>
  </si>
  <si>
    <t>Definition of "Packaging placed on the market"</t>
  </si>
  <si>
    <t>Definition of "Collected for recycling"</t>
  </si>
  <si>
    <t>Glass Packaging Placed on the Market</t>
  </si>
  <si>
    <r>
      <t>Glass Packaging Collected for Recycling x 100</t>
    </r>
    <r>
      <rPr>
        <sz val="12"/>
        <rFont val="Calibri"/>
        <family val="2"/>
      </rPr>
      <t xml:space="preserve">      = national collection for recycling rate ( %)</t>
    </r>
  </si>
  <si>
    <t>The data was collected between October &amp; November 2021, from public authorities, producer responsibility organisations or the glass industry. These statistics are not necessarily equivalent to Eurostat data. In cases where the data is not available, the most recent data from Eurostat is used.</t>
  </si>
  <si>
    <t>UBA</t>
  </si>
  <si>
    <t>Eurostat (2018)</t>
  </si>
  <si>
    <t>Collection for Recycling Rate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</si>
</sst>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3"/>
      <name val="Calibri"/>
      <family val="2"/>
    </font>
    <font>
      <b/>
      <i/>
      <sz val="12"/>
      <name val="Calibri"/>
      <family val="2"/>
    </font>
    <font>
      <sz val="12"/>
      <name val="Calibri"/>
      <family val="2"/>
    </font>
    <font>
      <u/>
      <sz val="12"/>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6"/>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59">
    <xf numFmtId="0" fontId="0" fillId="0" borderId="0" xfId="0"/>
    <xf numFmtId="0" fontId="0" fillId="0" borderId="0" xfId="0" applyAlignment="1">
      <alignment horizontal="left"/>
    </xf>
    <xf numFmtId="0" fontId="1" fillId="0" borderId="0" xfId="0" applyFont="1"/>
    <xf numFmtId="0" fontId="0" fillId="0" borderId="0" xfId="0" applyFill="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2" fontId="1" fillId="0" borderId="2" xfId="0" applyNumberFormat="1" applyFont="1" applyBorder="1" applyAlignment="1">
      <alignment horizontal="center"/>
    </xf>
    <xf numFmtId="4" fontId="1" fillId="0" borderId="2" xfId="0" applyNumberFormat="1" applyFont="1" applyBorder="1" applyAlignment="1">
      <alignment horizontal="center"/>
    </xf>
    <xf numFmtId="0" fontId="0" fillId="2" borderId="0" xfId="0" applyFill="1"/>
    <xf numFmtId="0" fontId="0" fillId="3" borderId="0" xfId="0" applyFill="1" applyAlignment="1">
      <alignment horizontal="center" vertical="center"/>
    </xf>
    <xf numFmtId="0" fontId="2" fillId="0" borderId="0" xfId="0" applyFont="1"/>
    <xf numFmtId="0" fontId="5" fillId="0" borderId="0" xfId="0" applyFont="1" applyAlignment="1">
      <alignment horizontal="left" wrapText="1"/>
    </xf>
    <xf numFmtId="0" fontId="1" fillId="4" borderId="1" xfId="0" applyFont="1" applyFill="1" applyBorder="1" applyAlignment="1">
      <alignment horizontal="center" vertical="center"/>
    </xf>
    <xf numFmtId="2" fontId="0" fillId="4" borderId="8" xfId="0" applyNumberFormat="1" applyFill="1" applyBorder="1" applyAlignment="1">
      <alignment horizontal="center" vertical="center"/>
    </xf>
    <xf numFmtId="2" fontId="1" fillId="4" borderId="1" xfId="0" applyNumberFormat="1" applyFont="1" applyFill="1" applyBorder="1" applyAlignment="1">
      <alignment horizontal="center" vertical="center"/>
    </xf>
    <xf numFmtId="0" fontId="1" fillId="5" borderId="2" xfId="0" applyFont="1" applyFill="1" applyBorder="1" applyAlignment="1">
      <alignment horizontal="center" vertical="center"/>
    </xf>
    <xf numFmtId="2" fontId="0" fillId="5" borderId="0" xfId="0" applyNumberFormat="1" applyFill="1" applyBorder="1" applyAlignment="1">
      <alignment horizontal="center" vertical="center"/>
    </xf>
    <xf numFmtId="2" fontId="1" fillId="5" borderId="2" xfId="0" applyNumberFormat="1" applyFont="1" applyFill="1" applyBorder="1" applyAlignment="1">
      <alignment horizontal="center" vertical="center"/>
    </xf>
    <xf numFmtId="0" fontId="1" fillId="6" borderId="3" xfId="0" applyFont="1" applyFill="1" applyBorder="1" applyAlignment="1">
      <alignment horizontal="center" vertical="center"/>
    </xf>
    <xf numFmtId="2" fontId="0" fillId="6" borderId="9" xfId="0" applyNumberFormat="1" applyFill="1" applyBorder="1" applyAlignment="1">
      <alignment horizontal="center" vertical="center"/>
    </xf>
    <xf numFmtId="2" fontId="1" fillId="6" borderId="3" xfId="0" applyNumberFormat="1" applyFont="1" applyFill="1" applyBorder="1" applyAlignment="1">
      <alignment horizontal="center" vertical="center"/>
    </xf>
    <xf numFmtId="10" fontId="1" fillId="4" borderId="1" xfId="0" applyNumberFormat="1" applyFont="1" applyFill="1" applyBorder="1" applyAlignment="1">
      <alignment horizontal="center" vertical="center"/>
    </xf>
    <xf numFmtId="10" fontId="0" fillId="5" borderId="0" xfId="0" applyNumberFormat="1" applyFill="1" applyBorder="1" applyAlignment="1">
      <alignment horizontal="center" vertical="center"/>
    </xf>
    <xf numFmtId="10" fontId="0" fillId="6" borderId="9" xfId="0" applyNumberFormat="1" applyFill="1" applyBorder="1" applyAlignment="1">
      <alignment horizontal="center" vertical="center"/>
    </xf>
    <xf numFmtId="10" fontId="1" fillId="6" borderId="3" xfId="0" applyNumberFormat="1" applyFont="1" applyFill="1" applyBorder="1" applyAlignment="1">
      <alignment horizontal="center" vertical="center"/>
    </xf>
    <xf numFmtId="4" fontId="0" fillId="4" borderId="8" xfId="0" applyNumberFormat="1" applyFill="1" applyBorder="1" applyAlignment="1">
      <alignment horizontal="center" vertical="center"/>
    </xf>
    <xf numFmtId="4" fontId="1" fillId="4" borderId="1" xfId="0" applyNumberFormat="1" applyFont="1" applyFill="1" applyBorder="1" applyAlignment="1">
      <alignment horizontal="center" vertical="center"/>
    </xf>
    <xf numFmtId="4" fontId="0" fillId="5" borderId="0" xfId="0" applyNumberFormat="1" applyFill="1" applyBorder="1" applyAlignment="1">
      <alignment horizontal="center" vertical="center"/>
    </xf>
    <xf numFmtId="4" fontId="1" fillId="5" borderId="2" xfId="0" applyNumberFormat="1" applyFont="1" applyFill="1" applyBorder="1" applyAlignment="1">
      <alignment horizontal="center" vertical="center"/>
    </xf>
    <xf numFmtId="4" fontId="0" fillId="6" borderId="9" xfId="0" applyNumberFormat="1" applyFill="1" applyBorder="1" applyAlignment="1">
      <alignment horizontal="center" vertical="center"/>
    </xf>
    <xf numFmtId="4" fontId="1" fillId="6" borderId="3" xfId="0" applyNumberFormat="1" applyFont="1" applyFill="1" applyBorder="1" applyAlignment="1">
      <alignment horizontal="center" vertical="center"/>
    </xf>
    <xf numFmtId="4" fontId="1" fillId="6" borderId="4" xfId="0" applyNumberFormat="1" applyFont="1" applyFill="1" applyBorder="1" applyAlignment="1">
      <alignment horizontal="center" vertical="center"/>
    </xf>
    <xf numFmtId="0" fontId="1" fillId="7" borderId="1" xfId="0" applyFont="1" applyFill="1" applyBorder="1" applyAlignment="1">
      <alignment horizontal="center" vertical="center"/>
    </xf>
    <xf numFmtId="0" fontId="1" fillId="7" borderId="0" xfId="0" applyFont="1" applyFill="1" applyAlignment="1">
      <alignment horizontal="center" vertical="center" wrapText="1"/>
    </xf>
    <xf numFmtId="0" fontId="3" fillId="0" borderId="0" xfId="0" applyFont="1" applyAlignment="1">
      <alignment horizontal="left" wrapText="1"/>
    </xf>
    <xf numFmtId="0" fontId="4" fillId="0" borderId="0" xfId="0" applyFont="1" applyAlignment="1">
      <alignment horizontal="left" vertical="top" wrapText="1"/>
    </xf>
    <xf numFmtId="4" fontId="0" fillId="4" borderId="0" xfId="0" applyNumberFormat="1" applyFill="1" applyAlignment="1">
      <alignment horizontal="center"/>
    </xf>
    <xf numFmtId="0" fontId="0" fillId="0" borderId="8" xfId="0" applyBorder="1"/>
    <xf numFmtId="0" fontId="0" fillId="0" borderId="0" xfId="0" applyBorder="1" applyAlignment="1">
      <alignment horizontal="left"/>
    </xf>
    <xf numFmtId="0" fontId="0" fillId="0" borderId="0" xfId="0" applyBorder="1"/>
    <xf numFmtId="0" fontId="0" fillId="0" borderId="9" xfId="0" applyBorder="1"/>
    <xf numFmtId="0" fontId="0" fillId="0" borderId="8" xfId="0"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Border="1" applyAlignment="1">
      <alignment horizontal="center"/>
    </xf>
    <xf numFmtId="4" fontId="0" fillId="0" borderId="0" xfId="0" applyNumberFormat="1" applyBorder="1" applyAlignment="1">
      <alignment horizontal="center"/>
    </xf>
    <xf numFmtId="4" fontId="0" fillId="0" borderId="9" xfId="0" applyNumberFormat="1" applyBorder="1" applyAlignment="1">
      <alignment horizontal="center"/>
    </xf>
    <xf numFmtId="2" fontId="0" fillId="0" borderId="0" xfId="0" applyNumberFormat="1" applyFill="1" applyBorder="1" applyAlignment="1">
      <alignment horizontal="center"/>
    </xf>
    <xf numFmtId="4" fontId="0" fillId="0" borderId="0" xfId="0" applyNumberFormat="1" applyFill="1" applyBorder="1" applyAlignment="1">
      <alignment horizontal="center"/>
    </xf>
    <xf numFmtId="4" fontId="0" fillId="0" borderId="9" xfId="0" applyNumberFormat="1" applyFill="1" applyBorder="1" applyAlignment="1">
      <alignment horizontal="center"/>
    </xf>
    <xf numFmtId="4" fontId="1" fillId="0" borderId="3" xfId="0" applyNumberFormat="1"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10" fontId="0" fillId="4" borderId="0" xfId="0" applyNumberFormat="1" applyFill="1" applyAlignment="1">
      <alignment horizontal="center" vertical="center"/>
    </xf>
    <xf numFmtId="2" fontId="1" fillId="6" borderId="2" xfId="0" applyNumberFormat="1" applyFont="1" applyFill="1" applyBorder="1" applyAlignment="1">
      <alignment horizontal="center" vertical="center"/>
    </xf>
    <xf numFmtId="10" fontId="1" fillId="5"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A9D24-B575-484B-9BF1-D7B31376CDAE}">
  <sheetPr>
    <tabColor rgb="FF00B050"/>
  </sheetPr>
  <dimension ref="A1:E36"/>
  <sheetViews>
    <sheetView workbookViewId="0">
      <selection activeCell="B10" sqref="B10"/>
    </sheetView>
  </sheetViews>
  <sheetFormatPr defaultRowHeight="15" x14ac:dyDescent="0.25"/>
  <cols>
    <col min="1" max="1" width="22.140625" bestFit="1" customWidth="1"/>
    <col min="2" max="2" width="52.85546875" style="1" bestFit="1" customWidth="1"/>
    <col min="3" max="3" width="28.42578125" customWidth="1"/>
    <col min="4" max="4" width="28.140625" customWidth="1"/>
    <col min="5" max="5" width="29" customWidth="1"/>
  </cols>
  <sheetData>
    <row r="1" spans="1:5" ht="29.45" customHeight="1" thickBot="1" x14ac:dyDescent="0.3">
      <c r="A1" s="50" t="s">
        <v>0</v>
      </c>
      <c r="B1" s="51" t="s">
        <v>34</v>
      </c>
      <c r="C1" s="51" t="s">
        <v>56</v>
      </c>
      <c r="D1" s="51" t="s">
        <v>57</v>
      </c>
      <c r="E1" s="52" t="s">
        <v>58</v>
      </c>
    </row>
    <row r="2" spans="1:5" x14ac:dyDescent="0.25">
      <c r="A2" s="37"/>
      <c r="B2" s="38"/>
      <c r="C2" s="39"/>
      <c r="D2" s="39"/>
      <c r="E2" s="40"/>
    </row>
    <row r="3" spans="1:5" x14ac:dyDescent="0.25">
      <c r="A3" s="41" t="s">
        <v>1</v>
      </c>
      <c r="B3" s="42" t="s">
        <v>35</v>
      </c>
      <c r="C3" s="43">
        <f>E3/D3*100</f>
        <v>86.334076490007078</v>
      </c>
      <c r="D3" s="44">
        <v>302314</v>
      </c>
      <c r="E3" s="45">
        <v>261000</v>
      </c>
    </row>
    <row r="4" spans="1:5" x14ac:dyDescent="0.25">
      <c r="A4" s="41" t="s">
        <v>2</v>
      </c>
      <c r="B4" s="42" t="s">
        <v>36</v>
      </c>
      <c r="C4" s="43">
        <f t="shared" ref="C4:C35" si="0">E4/D4*100</f>
        <v>97.545078028816775</v>
      </c>
      <c r="D4" s="44">
        <v>325713</v>
      </c>
      <c r="E4" s="45">
        <v>317717</v>
      </c>
    </row>
    <row r="5" spans="1:5" x14ac:dyDescent="0.25">
      <c r="A5" s="41" t="s">
        <v>3</v>
      </c>
      <c r="B5" s="42" t="s">
        <v>37</v>
      </c>
      <c r="C5" s="43">
        <f t="shared" si="0"/>
        <v>78.136561267031041</v>
      </c>
      <c r="D5" s="44">
        <v>89469</v>
      </c>
      <c r="E5" s="45">
        <v>69908</v>
      </c>
    </row>
    <row r="6" spans="1:5" x14ac:dyDescent="0.25">
      <c r="A6" s="41" t="s">
        <v>4</v>
      </c>
      <c r="B6" s="42" t="s">
        <v>38</v>
      </c>
      <c r="C6" s="43">
        <f t="shared" si="0"/>
        <v>53.135240890193202</v>
      </c>
      <c r="D6" s="44">
        <v>81780</v>
      </c>
      <c r="E6" s="45">
        <v>43454</v>
      </c>
    </row>
    <row r="7" spans="1:5" x14ac:dyDescent="0.25">
      <c r="A7" s="41" t="s">
        <v>5</v>
      </c>
      <c r="B7" s="42" t="s">
        <v>39</v>
      </c>
      <c r="C7" s="43">
        <f t="shared" si="0"/>
        <v>46.975164508596897</v>
      </c>
      <c r="D7" s="44">
        <v>18844</v>
      </c>
      <c r="E7" s="45">
        <v>8852</v>
      </c>
    </row>
    <row r="8" spans="1:5" x14ac:dyDescent="0.25">
      <c r="A8" s="41" t="s">
        <v>6</v>
      </c>
      <c r="B8" s="42" t="s">
        <v>40</v>
      </c>
      <c r="C8" s="43">
        <f t="shared" si="0"/>
        <v>79.020368866022807</v>
      </c>
      <c r="D8" s="44">
        <v>232659</v>
      </c>
      <c r="E8" s="45">
        <v>183848</v>
      </c>
    </row>
    <row r="9" spans="1:5" x14ac:dyDescent="0.25">
      <c r="A9" s="41" t="s">
        <v>7</v>
      </c>
      <c r="B9" s="42" t="s">
        <v>41</v>
      </c>
      <c r="C9" s="43">
        <f t="shared" si="0"/>
        <v>86.882884204350191</v>
      </c>
      <c r="D9" s="44">
        <v>190888</v>
      </c>
      <c r="E9" s="45">
        <v>165849</v>
      </c>
    </row>
    <row r="10" spans="1:5" x14ac:dyDescent="0.25">
      <c r="A10" s="41" t="s">
        <v>8</v>
      </c>
      <c r="B10" s="42" t="s">
        <v>42</v>
      </c>
      <c r="C10" s="43">
        <f t="shared" si="0"/>
        <v>65.274065994000537</v>
      </c>
      <c r="D10" s="44">
        <v>36670</v>
      </c>
      <c r="E10" s="45">
        <v>23936</v>
      </c>
    </row>
    <row r="11" spans="1:5" x14ac:dyDescent="0.25">
      <c r="A11" s="41" t="s">
        <v>9</v>
      </c>
      <c r="B11" s="42" t="s">
        <v>43</v>
      </c>
      <c r="C11" s="43">
        <f t="shared" si="0"/>
        <v>97.588524450190889</v>
      </c>
      <c r="D11" s="44">
        <v>81983</v>
      </c>
      <c r="E11" s="45">
        <v>80006</v>
      </c>
    </row>
    <row r="12" spans="1:5" x14ac:dyDescent="0.25">
      <c r="A12" s="41" t="s">
        <v>10</v>
      </c>
      <c r="B12" s="42" t="s">
        <v>44</v>
      </c>
      <c r="C12" s="43">
        <f t="shared" si="0"/>
        <v>77.07995330496216</v>
      </c>
      <c r="D12" s="44">
        <v>2887673</v>
      </c>
      <c r="E12" s="45">
        <v>2225817</v>
      </c>
    </row>
    <row r="13" spans="1:5" x14ac:dyDescent="0.25">
      <c r="A13" s="41" t="s">
        <v>11</v>
      </c>
      <c r="B13" s="42" t="s">
        <v>72</v>
      </c>
      <c r="C13" s="43">
        <f t="shared" si="0"/>
        <v>84.100003240545703</v>
      </c>
      <c r="D13" s="44">
        <v>3085900</v>
      </c>
      <c r="E13" s="45">
        <v>2595242</v>
      </c>
    </row>
    <row r="14" spans="1:5" x14ac:dyDescent="0.25">
      <c r="A14" s="41" t="s">
        <v>12</v>
      </c>
      <c r="B14" s="42" t="s">
        <v>45</v>
      </c>
      <c r="C14" s="43">
        <f t="shared" si="0"/>
        <v>31.067961165048541</v>
      </c>
      <c r="D14" s="44">
        <v>103000</v>
      </c>
      <c r="E14" s="45">
        <v>32000</v>
      </c>
    </row>
    <row r="15" spans="1:5" x14ac:dyDescent="0.25">
      <c r="A15" s="41" t="s">
        <v>13</v>
      </c>
      <c r="B15" s="42" t="s">
        <v>46</v>
      </c>
      <c r="C15" s="43">
        <f t="shared" si="0"/>
        <v>28.703652623771781</v>
      </c>
      <c r="D15" s="44">
        <v>163143</v>
      </c>
      <c r="E15" s="45">
        <v>46828</v>
      </c>
    </row>
    <row r="16" spans="1:5" x14ac:dyDescent="0.25">
      <c r="A16" s="41" t="s">
        <v>14</v>
      </c>
      <c r="B16" s="42" t="s">
        <v>46</v>
      </c>
      <c r="C16" s="46">
        <f t="shared" si="0"/>
        <v>83.731941617435339</v>
      </c>
      <c r="D16" s="47">
        <v>161144</v>
      </c>
      <c r="E16" s="48">
        <v>134929</v>
      </c>
    </row>
    <row r="17" spans="1:5" x14ac:dyDescent="0.25">
      <c r="A17" s="41" t="s">
        <v>15</v>
      </c>
      <c r="B17" s="42" t="s">
        <v>47</v>
      </c>
      <c r="C17" s="43">
        <f t="shared" si="0"/>
        <v>87.234813262977866</v>
      </c>
      <c r="D17" s="44">
        <v>2677830</v>
      </c>
      <c r="E17" s="45">
        <v>2336000</v>
      </c>
    </row>
    <row r="18" spans="1:5" x14ac:dyDescent="0.25">
      <c r="A18" s="41" t="s">
        <v>16</v>
      </c>
      <c r="B18" s="42" t="s">
        <v>46</v>
      </c>
      <c r="C18" s="43">
        <f t="shared" si="0"/>
        <v>68.987168987168985</v>
      </c>
      <c r="D18" s="44">
        <v>65934</v>
      </c>
      <c r="E18" s="45">
        <v>45486</v>
      </c>
    </row>
    <row r="19" spans="1:5" x14ac:dyDescent="0.25">
      <c r="A19" s="41" t="s">
        <v>17</v>
      </c>
      <c r="B19" s="42" t="s">
        <v>46</v>
      </c>
      <c r="C19" s="43">
        <f t="shared" si="0"/>
        <v>57.297312018301149</v>
      </c>
      <c r="D19" s="44">
        <v>73438</v>
      </c>
      <c r="E19" s="45">
        <v>42078</v>
      </c>
    </row>
    <row r="20" spans="1:5" x14ac:dyDescent="0.25">
      <c r="A20" s="41" t="s">
        <v>18</v>
      </c>
      <c r="B20" s="42" t="s">
        <v>46</v>
      </c>
      <c r="C20" s="43">
        <f t="shared" si="0"/>
        <v>98.366125877344373</v>
      </c>
      <c r="D20" s="44">
        <v>34764</v>
      </c>
      <c r="E20" s="45">
        <v>34196</v>
      </c>
    </row>
    <row r="21" spans="1:5" x14ac:dyDescent="0.25">
      <c r="A21" s="41" t="s">
        <v>19</v>
      </c>
      <c r="B21" s="42" t="s">
        <v>73</v>
      </c>
      <c r="C21" s="43">
        <f t="shared" si="0"/>
        <v>28.63049095607235</v>
      </c>
      <c r="D21" s="44">
        <v>13545</v>
      </c>
      <c r="E21" s="45">
        <v>3878</v>
      </c>
    </row>
    <row r="22" spans="1:5" x14ac:dyDescent="0.25">
      <c r="A22" s="41" t="s">
        <v>20</v>
      </c>
      <c r="B22" s="42" t="s">
        <v>48</v>
      </c>
      <c r="C22" s="43">
        <f t="shared" si="0"/>
        <v>86.614173228346459</v>
      </c>
      <c r="D22" s="44">
        <v>508000</v>
      </c>
      <c r="E22" s="45">
        <v>440000</v>
      </c>
    </row>
    <row r="23" spans="1:5" x14ac:dyDescent="0.25">
      <c r="A23" s="41" t="s">
        <v>21</v>
      </c>
      <c r="B23" s="42" t="s">
        <v>46</v>
      </c>
      <c r="C23" s="43">
        <f t="shared" si="0"/>
        <v>67.121918990444925</v>
      </c>
      <c r="D23" s="44">
        <v>1359173</v>
      </c>
      <c r="E23" s="45">
        <v>912303</v>
      </c>
    </row>
    <row r="24" spans="1:5" x14ac:dyDescent="0.25">
      <c r="A24" s="41" t="s">
        <v>22</v>
      </c>
      <c r="B24" s="42" t="s">
        <v>49</v>
      </c>
      <c r="C24" s="43">
        <f t="shared" si="0"/>
        <v>56.05510553103462</v>
      </c>
      <c r="D24" s="44">
        <v>390596</v>
      </c>
      <c r="E24" s="45">
        <v>218949</v>
      </c>
    </row>
    <row r="25" spans="1:5" x14ac:dyDescent="0.25">
      <c r="A25" s="41" t="s">
        <v>23</v>
      </c>
      <c r="B25" s="42" t="s">
        <v>50</v>
      </c>
      <c r="C25" s="43">
        <f t="shared" si="0"/>
        <v>63.333428449136818</v>
      </c>
      <c r="D25" s="44">
        <v>350450</v>
      </c>
      <c r="E25" s="45">
        <v>221952</v>
      </c>
    </row>
    <row r="26" spans="1:5" x14ac:dyDescent="0.25">
      <c r="A26" s="41" t="s">
        <v>24</v>
      </c>
      <c r="B26" s="42" t="s">
        <v>51</v>
      </c>
      <c r="C26" s="43">
        <f t="shared" si="0"/>
        <v>75.035542580554136</v>
      </c>
      <c r="D26" s="44">
        <v>92143</v>
      </c>
      <c r="E26" s="45">
        <v>69140</v>
      </c>
    </row>
    <row r="27" spans="1:5" x14ac:dyDescent="0.25">
      <c r="A27" s="41" t="s">
        <v>25</v>
      </c>
      <c r="B27" s="42" t="s">
        <v>46</v>
      </c>
      <c r="C27" s="43">
        <f t="shared" si="0"/>
        <v>99.476869984388273</v>
      </c>
      <c r="D27" s="44">
        <v>36511</v>
      </c>
      <c r="E27" s="45">
        <v>36320</v>
      </c>
    </row>
    <row r="28" spans="1:5" x14ac:dyDescent="0.25">
      <c r="A28" s="41" t="s">
        <v>26</v>
      </c>
      <c r="B28" s="42" t="s">
        <v>46</v>
      </c>
      <c r="C28" s="46">
        <f t="shared" si="0"/>
        <v>79.807655591499909</v>
      </c>
      <c r="D28" s="47">
        <v>1492739</v>
      </c>
      <c r="E28" s="48">
        <v>1191320</v>
      </c>
    </row>
    <row r="29" spans="1:5" ht="15.75" thickBot="1" x14ac:dyDescent="0.3">
      <c r="A29" s="41" t="s">
        <v>27</v>
      </c>
      <c r="B29" s="42" t="s">
        <v>52</v>
      </c>
      <c r="C29" s="43">
        <f t="shared" si="0"/>
        <v>98.638914213074131</v>
      </c>
      <c r="D29" s="44">
        <v>233637</v>
      </c>
      <c r="E29" s="45">
        <v>230457</v>
      </c>
    </row>
    <row r="30" spans="1:5" s="2" customFormat="1" ht="15.75" thickBot="1" x14ac:dyDescent="0.3">
      <c r="A30" s="4" t="s">
        <v>28</v>
      </c>
      <c r="B30" s="5"/>
      <c r="C30" s="6">
        <f t="shared" si="0"/>
        <v>79.334079525829793</v>
      </c>
      <c r="D30" s="7">
        <f>SUM(D3:D29)</f>
        <v>15089940</v>
      </c>
      <c r="E30" s="49">
        <f>SUM(E3:E29)</f>
        <v>11971465</v>
      </c>
    </row>
    <row r="31" spans="1:5" ht="15.75" thickBot="1" x14ac:dyDescent="0.3">
      <c r="A31" s="41" t="s">
        <v>29</v>
      </c>
      <c r="B31" s="42" t="s">
        <v>53</v>
      </c>
      <c r="C31" s="43">
        <f t="shared" si="0"/>
        <v>72.467961967755272</v>
      </c>
      <c r="D31" s="44">
        <v>2419000</v>
      </c>
      <c r="E31" s="45">
        <v>1753000</v>
      </c>
    </row>
    <row r="32" spans="1:5" s="2" customFormat="1" ht="15.75" thickBot="1" x14ac:dyDescent="0.3">
      <c r="A32" s="4" t="s">
        <v>59</v>
      </c>
      <c r="B32" s="5"/>
      <c r="C32" s="6">
        <f t="shared" si="0"/>
        <v>78.385470508208954</v>
      </c>
      <c r="D32" s="7">
        <f>SUM(D30:D31)</f>
        <v>17508940</v>
      </c>
      <c r="E32" s="49">
        <f>SUM(E30:E31)</f>
        <v>13724465</v>
      </c>
    </row>
    <row r="33" spans="1:5" x14ac:dyDescent="0.25">
      <c r="A33" s="41" t="s">
        <v>30</v>
      </c>
      <c r="B33" s="42" t="s">
        <v>46</v>
      </c>
      <c r="C33" s="43">
        <f t="shared" si="0"/>
        <v>97.735424808608599</v>
      </c>
      <c r="D33" s="44">
        <v>93395</v>
      </c>
      <c r="E33" s="45">
        <v>91280</v>
      </c>
    </row>
    <row r="34" spans="1:5" x14ac:dyDescent="0.25">
      <c r="A34" s="41" t="s">
        <v>31</v>
      </c>
      <c r="B34" s="42" t="s">
        <v>54</v>
      </c>
      <c r="C34" s="43">
        <f t="shared" si="0"/>
        <v>94.477356714209776</v>
      </c>
      <c r="D34" s="44">
        <v>312278</v>
      </c>
      <c r="E34" s="45">
        <v>295032</v>
      </c>
    </row>
    <row r="35" spans="1:5" ht="15.75" thickBot="1" x14ac:dyDescent="0.3">
      <c r="A35" s="41" t="s">
        <v>32</v>
      </c>
      <c r="B35" s="42" t="s">
        <v>55</v>
      </c>
      <c r="C35" s="43">
        <f t="shared" si="0"/>
        <v>14.102973615876321</v>
      </c>
      <c r="D35" s="44">
        <v>798321</v>
      </c>
      <c r="E35" s="45">
        <v>112587</v>
      </c>
    </row>
    <row r="36" spans="1:5" s="2" customFormat="1" ht="15.75" thickBot="1" x14ac:dyDescent="0.3">
      <c r="A36" s="4" t="s">
        <v>33</v>
      </c>
      <c r="B36" s="5"/>
      <c r="C36" s="6">
        <f>E36/D36*100</f>
        <v>76.008198393688559</v>
      </c>
      <c r="D36" s="7">
        <f>SUM(D32:D35)</f>
        <v>18712934</v>
      </c>
      <c r="E36" s="49">
        <f>SUM(E32:E35)</f>
        <v>14223364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19B6F-905F-4B54-8620-B73A404926C1}">
  <sheetPr>
    <tabColor rgb="FF00B0F0"/>
  </sheetPr>
  <dimension ref="A1:M37"/>
  <sheetViews>
    <sheetView tabSelected="1" workbookViewId="0">
      <pane xSplit="1" topLeftCell="E1" activePane="topRight" state="frozen"/>
      <selection pane="topRight" activeCell="L16" sqref="L16"/>
    </sheetView>
  </sheetViews>
  <sheetFormatPr defaultRowHeight="15" x14ac:dyDescent="0.25"/>
  <cols>
    <col min="1" max="1" width="33" customWidth="1"/>
    <col min="2" max="4" width="18.7109375" customWidth="1"/>
    <col min="5" max="7" width="17.5703125" customWidth="1"/>
    <col min="8" max="10" width="18.5703125" customWidth="1"/>
    <col min="11" max="13" width="19.140625" customWidth="1"/>
  </cols>
  <sheetData>
    <row r="1" spans="1:13" s="3" customFormat="1" ht="42.95" customHeight="1" thickBot="1" x14ac:dyDescent="0.3">
      <c r="A1" s="33" t="s">
        <v>0</v>
      </c>
      <c r="B1" s="53" t="s">
        <v>74</v>
      </c>
      <c r="C1" s="54"/>
      <c r="D1" s="55"/>
      <c r="E1" s="53" t="s">
        <v>60</v>
      </c>
      <c r="F1" s="54"/>
      <c r="G1" s="55"/>
      <c r="H1" s="53" t="s">
        <v>63</v>
      </c>
      <c r="I1" s="54"/>
      <c r="J1" s="55"/>
      <c r="K1" s="53" t="s">
        <v>64</v>
      </c>
      <c r="L1" s="54"/>
      <c r="M1" s="55"/>
    </row>
    <row r="2" spans="1:13" ht="15.75" thickBot="1" x14ac:dyDescent="0.3">
      <c r="A2" s="8"/>
      <c r="B2" s="12">
        <v>2019</v>
      </c>
      <c r="C2" s="15">
        <v>2018</v>
      </c>
      <c r="D2" s="18">
        <v>2017</v>
      </c>
      <c r="E2" s="12">
        <v>2019</v>
      </c>
      <c r="F2" s="15">
        <v>2018</v>
      </c>
      <c r="G2" s="18">
        <v>2017</v>
      </c>
      <c r="H2" s="12">
        <v>2019</v>
      </c>
      <c r="I2" s="15">
        <v>2018</v>
      </c>
      <c r="J2" s="18">
        <v>2017</v>
      </c>
      <c r="K2" s="12">
        <v>2019</v>
      </c>
      <c r="L2" s="15">
        <v>2018</v>
      </c>
      <c r="M2" s="18">
        <v>2017</v>
      </c>
    </row>
    <row r="3" spans="1:13" x14ac:dyDescent="0.25">
      <c r="A3" s="9" t="s">
        <v>1</v>
      </c>
      <c r="B3" s="13">
        <v>86.334076490007078</v>
      </c>
      <c r="C3" s="16">
        <f t="shared" ref="C3:C23" si="0">L3/I3*100</f>
        <v>86.686956521739134</v>
      </c>
      <c r="D3" s="19">
        <v>91.456903127383683</v>
      </c>
      <c r="E3" s="56">
        <f>(H3-I3)/I3</f>
        <v>5.152695652173913E-2</v>
      </c>
      <c r="F3" s="22">
        <f t="shared" ref="F3:F36" si="1">(I3-J3)/J3</f>
        <v>9.6491228070175433E-2</v>
      </c>
      <c r="G3" s="23">
        <v>4.254473161033797E-2</v>
      </c>
      <c r="H3" s="36">
        <v>302314</v>
      </c>
      <c r="I3" s="27">
        <v>287500</v>
      </c>
      <c r="J3" s="29">
        <v>262200</v>
      </c>
      <c r="K3" s="25">
        <v>261000</v>
      </c>
      <c r="L3" s="27">
        <v>249225</v>
      </c>
      <c r="M3" s="29">
        <v>239800</v>
      </c>
    </row>
    <row r="4" spans="1:13" x14ac:dyDescent="0.25">
      <c r="A4" s="9" t="s">
        <v>2</v>
      </c>
      <c r="B4" s="13">
        <v>97.545078028816775</v>
      </c>
      <c r="C4" s="16">
        <f t="shared" si="0"/>
        <v>98.854224142008107</v>
      </c>
      <c r="D4" s="19">
        <v>98.392766020836035</v>
      </c>
      <c r="E4" s="56">
        <f>(H4-I4)/I4</f>
        <v>2.6951271420238676E-2</v>
      </c>
      <c r="F4" s="22">
        <f t="shared" si="1"/>
        <v>5.242289492283946E-3</v>
      </c>
      <c r="G4" s="23">
        <v>8.8603952164737487E-3</v>
      </c>
      <c r="H4" s="36">
        <v>325713</v>
      </c>
      <c r="I4" s="27">
        <v>317165</v>
      </c>
      <c r="J4" s="29">
        <v>315511</v>
      </c>
      <c r="K4" s="25">
        <v>317717</v>
      </c>
      <c r="L4" s="27">
        <v>313531</v>
      </c>
      <c r="M4" s="29">
        <v>310440</v>
      </c>
    </row>
    <row r="5" spans="1:13" x14ac:dyDescent="0.25">
      <c r="A5" s="9" t="s">
        <v>3</v>
      </c>
      <c r="B5" s="13">
        <v>78.136561267031041</v>
      </c>
      <c r="C5" s="16">
        <f t="shared" si="0"/>
        <v>75.195449704276101</v>
      </c>
      <c r="D5" s="19">
        <v>64.044446040925791</v>
      </c>
      <c r="E5" s="56">
        <f>(H5-I5)/I5</f>
        <v>1.3721135761064153E-2</v>
      </c>
      <c r="F5" s="22">
        <f t="shared" si="1"/>
        <v>5.6766885783732651E-2</v>
      </c>
      <c r="G5" s="23">
        <v>7.8738326810555273E-2</v>
      </c>
      <c r="H5" s="36">
        <v>89469</v>
      </c>
      <c r="I5" s="27">
        <v>88258</v>
      </c>
      <c r="J5" s="29">
        <v>83517</v>
      </c>
      <c r="K5" s="25">
        <v>69908</v>
      </c>
      <c r="L5" s="27">
        <v>66366</v>
      </c>
      <c r="M5" s="29">
        <v>53488</v>
      </c>
    </row>
    <row r="6" spans="1:13" x14ac:dyDescent="0.25">
      <c r="A6" s="9" t="s">
        <v>4</v>
      </c>
      <c r="B6" s="13">
        <v>53.135240890193202</v>
      </c>
      <c r="C6" s="16">
        <f t="shared" si="0"/>
        <v>49.949601911729729</v>
      </c>
      <c r="D6" s="19">
        <v>50.667455702108775</v>
      </c>
      <c r="E6" s="56">
        <f>(H6-I6)/I6</f>
        <v>-7.3807717136482556E-2</v>
      </c>
      <c r="F6" s="22">
        <f t="shared" si="1"/>
        <v>4.8480158414038761E-3</v>
      </c>
      <c r="G6" s="23">
        <v>1.1930673115679162E-2</v>
      </c>
      <c r="H6" s="36">
        <v>81780</v>
      </c>
      <c r="I6" s="27">
        <v>88297</v>
      </c>
      <c r="J6" s="29">
        <v>87871</v>
      </c>
      <c r="K6" s="25">
        <v>43454</v>
      </c>
      <c r="L6" s="27">
        <v>44104</v>
      </c>
      <c r="M6" s="29">
        <v>44522</v>
      </c>
    </row>
    <row r="7" spans="1:13" x14ac:dyDescent="0.25">
      <c r="A7" s="9" t="s">
        <v>5</v>
      </c>
      <c r="B7" s="13">
        <v>46.975164508596897</v>
      </c>
      <c r="C7" s="16">
        <f t="shared" si="0"/>
        <v>50.162013958125627</v>
      </c>
      <c r="D7" s="19">
        <v>75.117960218505488</v>
      </c>
      <c r="E7" s="56">
        <f>(H7-I7)/I7</f>
        <v>0.17422731804586242</v>
      </c>
      <c r="F7" s="22">
        <f t="shared" si="1"/>
        <v>-5.8989093467808139E-2</v>
      </c>
      <c r="G7" s="23">
        <v>0</v>
      </c>
      <c r="H7" s="36">
        <v>18844</v>
      </c>
      <c r="I7" s="27">
        <v>16048</v>
      </c>
      <c r="J7" s="29">
        <v>17054</v>
      </c>
      <c r="K7" s="25">
        <v>8852</v>
      </c>
      <c r="L7" s="27">
        <v>8050</v>
      </c>
      <c r="M7" s="29">
        <v>6725</v>
      </c>
    </row>
    <row r="8" spans="1:13" x14ac:dyDescent="0.25">
      <c r="A8" s="9" t="s">
        <v>6</v>
      </c>
      <c r="B8" s="13">
        <v>79.020368866022807</v>
      </c>
      <c r="C8" s="16">
        <f t="shared" si="0"/>
        <v>74.802403799732403</v>
      </c>
      <c r="D8" s="19">
        <v>39.433563973261407</v>
      </c>
      <c r="E8" s="56">
        <f>(H8-I8)/I8</f>
        <v>6.9750654056067202E-2</v>
      </c>
      <c r="F8" s="22">
        <f t="shared" si="1"/>
        <v>7.9076759728306981E-2</v>
      </c>
      <c r="G8" s="23">
        <v>0</v>
      </c>
      <c r="H8" s="36">
        <v>232659</v>
      </c>
      <c r="I8" s="27">
        <v>217489</v>
      </c>
      <c r="J8" s="29">
        <v>201551</v>
      </c>
      <c r="K8" s="25">
        <v>183848</v>
      </c>
      <c r="L8" s="27">
        <v>162687</v>
      </c>
      <c r="M8" s="29">
        <v>151401</v>
      </c>
    </row>
    <row r="9" spans="1:13" x14ac:dyDescent="0.25">
      <c r="A9" s="9" t="s">
        <v>7</v>
      </c>
      <c r="B9" s="13">
        <v>86.882884204350191</v>
      </c>
      <c r="C9" s="16">
        <f t="shared" si="0"/>
        <v>82.373433636477927</v>
      </c>
      <c r="D9" s="19">
        <v>92.060847751977875</v>
      </c>
      <c r="E9" s="56">
        <f>(H9-I9)/I9</f>
        <v>0</v>
      </c>
      <c r="F9" s="22">
        <f t="shared" si="1"/>
        <v>0.2278124396989773</v>
      </c>
      <c r="G9" s="23">
        <v>-9.9283343085738121E-2</v>
      </c>
      <c r="H9" s="36">
        <v>190888</v>
      </c>
      <c r="I9" s="27">
        <v>190888</v>
      </c>
      <c r="J9" s="29">
        <v>155470</v>
      </c>
      <c r="K9" s="25">
        <v>165849</v>
      </c>
      <c r="L9" s="27">
        <v>157241</v>
      </c>
      <c r="M9" s="29">
        <v>143127</v>
      </c>
    </row>
    <row r="10" spans="1:13" x14ac:dyDescent="0.25">
      <c r="A10" s="9" t="s">
        <v>8</v>
      </c>
      <c r="B10" s="13">
        <v>65.274065994000537</v>
      </c>
      <c r="C10" s="16">
        <f t="shared" si="0"/>
        <v>80.095616643966977</v>
      </c>
      <c r="D10" s="19">
        <v>60.954136897902742</v>
      </c>
      <c r="E10" s="56">
        <f>(H10-I10)/I10</f>
        <v>1.9262306473580341E-2</v>
      </c>
      <c r="F10" s="22">
        <f t="shared" si="1"/>
        <v>-0.1708458170085273</v>
      </c>
      <c r="G10" s="23">
        <v>1.6683068559913774E-2</v>
      </c>
      <c r="H10" s="36">
        <v>36670</v>
      </c>
      <c r="I10" s="27">
        <v>35977</v>
      </c>
      <c r="J10" s="29">
        <v>43390</v>
      </c>
      <c r="K10" s="25">
        <v>23936</v>
      </c>
      <c r="L10" s="27">
        <v>28816</v>
      </c>
      <c r="M10" s="29">
        <v>26448</v>
      </c>
    </row>
    <row r="11" spans="1:13" x14ac:dyDescent="0.25">
      <c r="A11" s="9" t="s">
        <v>9</v>
      </c>
      <c r="B11" s="13">
        <v>97.588524450190889</v>
      </c>
      <c r="C11" s="16">
        <f t="shared" si="0"/>
        <v>99.280927027873474</v>
      </c>
      <c r="D11" s="19">
        <v>60.954136897902742</v>
      </c>
      <c r="E11" s="56">
        <f>(H11-I11)/I11</f>
        <v>2.7034137175070468E-2</v>
      </c>
      <c r="F11" s="22">
        <f t="shared" si="1"/>
        <v>2.2781144694863351E-2</v>
      </c>
      <c r="G11" s="23">
        <v>8.059620526200224E-3</v>
      </c>
      <c r="H11" s="36">
        <v>81983</v>
      </c>
      <c r="I11" s="27">
        <v>79825</v>
      </c>
      <c r="J11" s="29">
        <v>78047</v>
      </c>
      <c r="K11" s="25">
        <v>80006</v>
      </c>
      <c r="L11" s="27">
        <v>79251</v>
      </c>
      <c r="M11" s="29">
        <v>71663</v>
      </c>
    </row>
    <row r="12" spans="1:13" x14ac:dyDescent="0.25">
      <c r="A12" s="9" t="s">
        <v>10</v>
      </c>
      <c r="B12" s="13">
        <v>77.07995330496216</v>
      </c>
      <c r="C12" s="16">
        <f t="shared" si="0"/>
        <v>76.207137858642398</v>
      </c>
      <c r="D12" s="19">
        <v>77.920175759794958</v>
      </c>
      <c r="E12" s="56">
        <f>(H12-I12)/I12</f>
        <v>1.0382435269419175E-2</v>
      </c>
      <c r="F12" s="22">
        <f t="shared" si="1"/>
        <v>4.6503112413035515E-2</v>
      </c>
      <c r="G12" s="23">
        <v>-7.3179656055616534E-4</v>
      </c>
      <c r="H12" s="36">
        <v>2887673</v>
      </c>
      <c r="I12" s="27">
        <v>2858000</v>
      </c>
      <c r="J12" s="29">
        <v>2731000</v>
      </c>
      <c r="K12" s="25">
        <v>2225817</v>
      </c>
      <c r="L12" s="27">
        <v>2178000</v>
      </c>
      <c r="M12" s="29">
        <v>2128000</v>
      </c>
    </row>
    <row r="13" spans="1:13" x14ac:dyDescent="0.25">
      <c r="A13" s="9" t="s">
        <v>11</v>
      </c>
      <c r="B13" s="13">
        <v>84.100003240545703</v>
      </c>
      <c r="C13" s="16">
        <f t="shared" si="0"/>
        <v>82.961278765330022</v>
      </c>
      <c r="D13" s="19">
        <v>84.38688705996266</v>
      </c>
      <c r="E13" s="56">
        <f>(H13-I13)/I13</f>
        <v>6.3077029075375504E-2</v>
      </c>
      <c r="F13" s="22">
        <f t="shared" si="1"/>
        <v>3.8038591880489659E-3</v>
      </c>
      <c r="G13" s="23">
        <v>2.9806630817990811E-2</v>
      </c>
      <c r="H13" s="36">
        <v>3085900</v>
      </c>
      <c r="I13" s="27">
        <v>2902800</v>
      </c>
      <c r="J13" s="29">
        <v>2891800</v>
      </c>
      <c r="K13" s="25">
        <v>2595242</v>
      </c>
      <c r="L13" s="27">
        <v>2408200</v>
      </c>
      <c r="M13" s="29">
        <v>2440300</v>
      </c>
    </row>
    <row r="14" spans="1:13" x14ac:dyDescent="0.25">
      <c r="A14" s="9" t="s">
        <v>12</v>
      </c>
      <c r="B14" s="13">
        <v>31.067961165048541</v>
      </c>
      <c r="C14" s="16">
        <f t="shared" si="0"/>
        <v>32</v>
      </c>
      <c r="D14" s="19">
        <v>36.012526096033405</v>
      </c>
      <c r="E14" s="56">
        <f>(H14-I14)/I14</f>
        <v>0.03</v>
      </c>
      <c r="F14" s="22">
        <f t="shared" si="1"/>
        <v>4.3841336116910233E-2</v>
      </c>
      <c r="G14" s="23">
        <v>5.856353591160221E-2</v>
      </c>
      <c r="H14" s="36">
        <v>103000</v>
      </c>
      <c r="I14" s="27">
        <v>100000</v>
      </c>
      <c r="J14" s="29">
        <v>95800</v>
      </c>
      <c r="K14" s="25">
        <v>32000</v>
      </c>
      <c r="L14" s="27">
        <v>32000</v>
      </c>
      <c r="M14" s="29">
        <v>34500</v>
      </c>
    </row>
    <row r="15" spans="1:13" x14ac:dyDescent="0.25">
      <c r="A15" s="9" t="s">
        <v>13</v>
      </c>
      <c r="B15" s="13">
        <v>28.703652623771781</v>
      </c>
      <c r="C15" s="16">
        <f t="shared" si="0"/>
        <v>35.2112676056338</v>
      </c>
      <c r="D15" s="19">
        <v>34.185544768069036</v>
      </c>
      <c r="E15" s="56">
        <f>(H15-I15)/I15</f>
        <v>0.1488943661971831</v>
      </c>
      <c r="F15" s="22">
        <f t="shared" si="1"/>
        <v>9.4159346586531051E-2</v>
      </c>
      <c r="G15" s="23">
        <v>1.6312051183661323E-2</v>
      </c>
      <c r="H15" s="36">
        <v>163143</v>
      </c>
      <c r="I15" s="27">
        <v>142000</v>
      </c>
      <c r="J15" s="29">
        <v>129780</v>
      </c>
      <c r="K15" s="25">
        <v>46828</v>
      </c>
      <c r="L15" s="27">
        <v>50000</v>
      </c>
      <c r="M15" s="29">
        <v>44366</v>
      </c>
    </row>
    <row r="16" spans="1:13" x14ac:dyDescent="0.25">
      <c r="A16" s="9" t="s">
        <v>14</v>
      </c>
      <c r="B16" s="13">
        <v>83.731941617435339</v>
      </c>
      <c r="C16" s="16">
        <f t="shared" si="0"/>
        <v>83.005662965895283</v>
      </c>
      <c r="D16" s="19">
        <v>85.390738733157818</v>
      </c>
      <c r="E16" s="56">
        <f>(H16-I16)/I16</f>
        <v>-2.6090740416170578E-2</v>
      </c>
      <c r="F16" s="22">
        <f t="shared" si="1"/>
        <v>2.5002323060244695E-2</v>
      </c>
      <c r="G16" s="23">
        <v>5.4025112470698855E-2</v>
      </c>
      <c r="H16" s="36">
        <v>161144</v>
      </c>
      <c r="I16" s="27">
        <v>165461</v>
      </c>
      <c r="J16" s="29">
        <v>161425</v>
      </c>
      <c r="K16" s="25">
        <v>134929</v>
      </c>
      <c r="L16" s="27">
        <v>137342</v>
      </c>
      <c r="M16" s="29">
        <v>137842</v>
      </c>
    </row>
    <row r="17" spans="1:13" x14ac:dyDescent="0.25">
      <c r="A17" s="9" t="s">
        <v>15</v>
      </c>
      <c r="B17" s="13">
        <v>87.234813262977866</v>
      </c>
      <c r="C17" s="16">
        <f t="shared" si="0"/>
        <v>85.190743202642665</v>
      </c>
      <c r="D17" s="19">
        <v>83.085052097907848</v>
      </c>
      <c r="E17" s="56">
        <f>(H17-I17)/I17</f>
        <v>4.2148596940761104E-2</v>
      </c>
      <c r="F17" s="22">
        <f t="shared" si="1"/>
        <v>5.7401524254744776E-2</v>
      </c>
      <c r="G17" s="23">
        <v>2.7913091590201909E-2</v>
      </c>
      <c r="H17" s="36">
        <v>2677830</v>
      </c>
      <c r="I17" s="27">
        <v>2569528</v>
      </c>
      <c r="J17" s="29">
        <v>2430040</v>
      </c>
      <c r="K17" s="25">
        <v>2336000</v>
      </c>
      <c r="L17" s="27">
        <v>2189000</v>
      </c>
      <c r="M17" s="29">
        <v>2019000</v>
      </c>
    </row>
    <row r="18" spans="1:13" x14ac:dyDescent="0.25">
      <c r="A18" s="9" t="s">
        <v>16</v>
      </c>
      <c r="B18" s="13">
        <v>68.987168987168985</v>
      </c>
      <c r="C18" s="16">
        <f t="shared" si="0"/>
        <v>68.839213573929442</v>
      </c>
      <c r="D18" s="19">
        <v>65.535894843276026</v>
      </c>
      <c r="E18" s="56">
        <f>(H18-I18)/I18</f>
        <v>4.4565200171099953E-2</v>
      </c>
      <c r="F18" s="22">
        <f t="shared" si="1"/>
        <v>6.3717559824738798E-2</v>
      </c>
      <c r="G18" s="23">
        <v>7.4980525715113863E-2</v>
      </c>
      <c r="H18" s="36">
        <v>65934</v>
      </c>
      <c r="I18" s="27">
        <v>63121</v>
      </c>
      <c r="J18" s="29">
        <v>59340</v>
      </c>
      <c r="K18" s="25">
        <v>45486</v>
      </c>
      <c r="L18" s="27">
        <v>43452</v>
      </c>
      <c r="M18" s="29">
        <v>38889</v>
      </c>
    </row>
    <row r="19" spans="1:13" x14ac:dyDescent="0.25">
      <c r="A19" s="9" t="s">
        <v>17</v>
      </c>
      <c r="B19" s="13">
        <v>57.297312018301149</v>
      </c>
      <c r="C19" s="16">
        <f t="shared" si="0"/>
        <v>58.226080015963291</v>
      </c>
      <c r="D19" s="19">
        <v>45.805680913193527</v>
      </c>
      <c r="E19" s="56">
        <f>(H19-I19)/I19</f>
        <v>4.6706859936431921E-2</v>
      </c>
      <c r="F19" s="22">
        <f t="shared" si="1"/>
        <v>3.4731439695602162E-2</v>
      </c>
      <c r="G19" s="23">
        <v>-2.5859839668994054E-2</v>
      </c>
      <c r="H19" s="36">
        <v>73438</v>
      </c>
      <c r="I19" s="27">
        <v>70161</v>
      </c>
      <c r="J19" s="29">
        <v>67806</v>
      </c>
      <c r="K19" s="25">
        <v>42078</v>
      </c>
      <c r="L19" s="27">
        <v>40852</v>
      </c>
      <c r="M19" s="29">
        <v>31059</v>
      </c>
    </row>
    <row r="20" spans="1:13" x14ac:dyDescent="0.25">
      <c r="A20" s="9" t="s">
        <v>18</v>
      </c>
      <c r="B20" s="13">
        <v>98.366125877344373</v>
      </c>
      <c r="C20" s="16">
        <f t="shared" si="0"/>
        <v>98.26300578034683</v>
      </c>
      <c r="D20" s="19">
        <v>85.325007096224809</v>
      </c>
      <c r="E20" s="56">
        <f>(H20-I20)/I20</f>
        <v>4.739884393063584E-3</v>
      </c>
      <c r="F20" s="22">
        <f t="shared" si="1"/>
        <v>9.1241681647585712E-2</v>
      </c>
      <c r="G20" s="23">
        <v>2.1982272360999193E-2</v>
      </c>
      <c r="H20" s="36">
        <v>34764</v>
      </c>
      <c r="I20" s="27">
        <v>34600</v>
      </c>
      <c r="J20" s="29">
        <v>31707</v>
      </c>
      <c r="K20" s="25">
        <v>34196</v>
      </c>
      <c r="L20" s="27">
        <v>33999</v>
      </c>
      <c r="M20" s="29">
        <v>27054</v>
      </c>
    </row>
    <row r="21" spans="1:13" x14ac:dyDescent="0.25">
      <c r="A21" s="9" t="s">
        <v>19</v>
      </c>
      <c r="B21" s="13">
        <v>28.63049095607235</v>
      </c>
      <c r="C21" s="16">
        <f t="shared" si="0"/>
        <v>28.63049095607235</v>
      </c>
      <c r="D21" s="19">
        <v>29.507265200097411</v>
      </c>
      <c r="E21" s="56">
        <f>(H21-I21)/I21</f>
        <v>0</v>
      </c>
      <c r="F21" s="22">
        <f t="shared" si="1"/>
        <v>9.9521065021511493E-2</v>
      </c>
      <c r="G21" s="23">
        <v>0</v>
      </c>
      <c r="H21" s="36">
        <v>13545</v>
      </c>
      <c r="I21" s="27">
        <v>13545</v>
      </c>
      <c r="J21" s="29">
        <v>12319</v>
      </c>
      <c r="K21" s="25">
        <v>3878</v>
      </c>
      <c r="L21" s="27">
        <v>3878</v>
      </c>
      <c r="M21" s="29">
        <v>3635</v>
      </c>
    </row>
    <row r="22" spans="1:13" x14ac:dyDescent="0.25">
      <c r="A22" s="9" t="s">
        <v>20</v>
      </c>
      <c r="B22" s="13">
        <v>86.614173228346459</v>
      </c>
      <c r="C22" s="16">
        <f t="shared" si="0"/>
        <v>85.657370517928285</v>
      </c>
      <c r="D22" s="19">
        <v>86.2</v>
      </c>
      <c r="E22" s="56">
        <f>(H22-I22)/I22</f>
        <v>1.1952191235059761E-2</v>
      </c>
      <c r="F22" s="22">
        <f t="shared" si="1"/>
        <v>4.0000000000000001E-3</v>
      </c>
      <c r="G22" s="23">
        <v>-5.9642147117296221E-3</v>
      </c>
      <c r="H22" s="36">
        <v>508000</v>
      </c>
      <c r="I22" s="27">
        <v>502000</v>
      </c>
      <c r="J22" s="29">
        <v>500000</v>
      </c>
      <c r="K22" s="25">
        <v>440000</v>
      </c>
      <c r="L22" s="27">
        <v>430000</v>
      </c>
      <c r="M22" s="29">
        <v>431000</v>
      </c>
    </row>
    <row r="23" spans="1:13" x14ac:dyDescent="0.25">
      <c r="A23" s="9" t="s">
        <v>21</v>
      </c>
      <c r="B23" s="13">
        <v>67.121918990444925</v>
      </c>
      <c r="C23" s="16">
        <f t="shared" si="0"/>
        <v>61.92432465082176</v>
      </c>
      <c r="D23" s="19">
        <v>62.494053217493516</v>
      </c>
      <c r="E23" s="56">
        <f>(H23-I23)/I23</f>
        <v>0.14023336993807953</v>
      </c>
      <c r="F23" s="22">
        <f t="shared" si="1"/>
        <v>3.7015300387246057E-3</v>
      </c>
      <c r="G23" s="23">
        <v>7.9627578539086009E-3</v>
      </c>
      <c r="H23" s="36">
        <v>1359173</v>
      </c>
      <c r="I23" s="27">
        <v>1192013</v>
      </c>
      <c r="J23" s="29">
        <v>1187617</v>
      </c>
      <c r="K23" s="25">
        <v>912303</v>
      </c>
      <c r="L23" s="27">
        <v>738146</v>
      </c>
      <c r="M23" s="29">
        <v>742190</v>
      </c>
    </row>
    <row r="24" spans="1:13" x14ac:dyDescent="0.25">
      <c r="A24" s="9" t="s">
        <v>22</v>
      </c>
      <c r="B24" s="13">
        <v>56.05510553103462</v>
      </c>
      <c r="C24" s="16">
        <f>L24/I24*100</f>
        <v>51.329046968560952</v>
      </c>
      <c r="D24" s="19">
        <v>48.963936277134849</v>
      </c>
      <c r="E24" s="56">
        <f>(H24-I24)/I24</f>
        <v>2.9374608424144696E-3</v>
      </c>
      <c r="F24" s="22">
        <f t="shared" si="1"/>
        <v>2.7363689362903246E-2</v>
      </c>
      <c r="G24" s="23">
        <v>2.0247284393200487E-2</v>
      </c>
      <c r="H24" s="36">
        <v>390596</v>
      </c>
      <c r="I24" s="27">
        <v>389452</v>
      </c>
      <c r="J24" s="29">
        <v>379079</v>
      </c>
      <c r="K24" s="25">
        <v>218949</v>
      </c>
      <c r="L24" s="27">
        <v>199902</v>
      </c>
      <c r="M24" s="29">
        <v>185612</v>
      </c>
    </row>
    <row r="25" spans="1:13" x14ac:dyDescent="0.25">
      <c r="A25" s="9" t="s">
        <v>23</v>
      </c>
      <c r="B25" s="13">
        <v>63.333428449136818</v>
      </c>
      <c r="C25" s="16">
        <f t="shared" ref="C25:C35" si="2">L25/I25*100</f>
        <v>61.576251664918637</v>
      </c>
      <c r="D25" s="19">
        <v>64.108900284249174</v>
      </c>
      <c r="E25" s="56">
        <f>(H25-I25)/I25</f>
        <v>0.12747968316678784</v>
      </c>
      <c r="F25" s="22">
        <f t="shared" si="1"/>
        <v>0.47993353235536385</v>
      </c>
      <c r="G25" s="23">
        <v>0</v>
      </c>
      <c r="H25" s="36">
        <v>350450</v>
      </c>
      <c r="I25" s="27">
        <v>310826</v>
      </c>
      <c r="J25" s="29">
        <v>210027</v>
      </c>
      <c r="K25" s="25">
        <v>221952</v>
      </c>
      <c r="L25" s="27">
        <v>191395</v>
      </c>
      <c r="M25" s="29">
        <v>134646</v>
      </c>
    </row>
    <row r="26" spans="1:13" x14ac:dyDescent="0.25">
      <c r="A26" s="9" t="s">
        <v>24</v>
      </c>
      <c r="B26" s="13">
        <v>75.035403912820144</v>
      </c>
      <c r="C26" s="16">
        <f t="shared" si="2"/>
        <v>68.604187974376913</v>
      </c>
      <c r="D26" s="19">
        <v>68.729546517064051</v>
      </c>
      <c r="E26" s="56">
        <f>(H26-I26)/I26</f>
        <v>-7.9883727189535448E-3</v>
      </c>
      <c r="F26" s="22">
        <f t="shared" si="1"/>
        <v>8.5612435717625057E-2</v>
      </c>
      <c r="G26" s="23">
        <v>-1.3539380923479154E-3</v>
      </c>
      <c r="H26" s="36">
        <v>92143</v>
      </c>
      <c r="I26" s="27">
        <v>92885</v>
      </c>
      <c r="J26" s="29">
        <v>85560</v>
      </c>
      <c r="K26" s="25">
        <v>69140</v>
      </c>
      <c r="L26" s="27">
        <v>63723</v>
      </c>
      <c r="M26" s="29">
        <v>58805</v>
      </c>
    </row>
    <row r="27" spans="1:13" x14ac:dyDescent="0.25">
      <c r="A27" s="9" t="s">
        <v>25</v>
      </c>
      <c r="B27" s="13">
        <v>99.476869984388273</v>
      </c>
      <c r="C27" s="16">
        <f t="shared" si="2"/>
        <v>104.76753917635855</v>
      </c>
      <c r="D27" s="19">
        <v>98.5349575408991</v>
      </c>
      <c r="E27" s="56">
        <f>(H27-I27)/I27</f>
        <v>5.367810452800785E-2</v>
      </c>
      <c r="F27" s="22">
        <f t="shared" si="1"/>
        <v>-5.990395832768116E-2</v>
      </c>
      <c r="G27" s="23">
        <v>4.2245157641736177E-2</v>
      </c>
      <c r="H27" s="36">
        <v>36511</v>
      </c>
      <c r="I27" s="27">
        <v>34651</v>
      </c>
      <c r="J27" s="29">
        <v>36859</v>
      </c>
      <c r="K27" s="25">
        <v>36320</v>
      </c>
      <c r="L27" s="27">
        <v>36303</v>
      </c>
      <c r="M27" s="29">
        <v>36319</v>
      </c>
    </row>
    <row r="28" spans="1:13" x14ac:dyDescent="0.25">
      <c r="A28" s="9" t="s">
        <v>26</v>
      </c>
      <c r="B28" s="13">
        <v>79.807655591499909</v>
      </c>
      <c r="C28" s="16">
        <f t="shared" si="2"/>
        <v>77.967257844474759</v>
      </c>
      <c r="D28" s="19">
        <v>72.476319350473617</v>
      </c>
      <c r="E28" s="56">
        <f>(H28-I28)/I28</f>
        <v>1.8239427012278309E-2</v>
      </c>
      <c r="F28" s="22">
        <f t="shared" si="1"/>
        <v>-8.119079837618403E-3</v>
      </c>
      <c r="G28" s="23">
        <v>1.2328767123287671E-2</v>
      </c>
      <c r="H28" s="36">
        <v>1492739</v>
      </c>
      <c r="I28" s="27">
        <v>1466000</v>
      </c>
      <c r="J28" s="29">
        <v>1478000</v>
      </c>
      <c r="K28" s="25">
        <v>1191320</v>
      </c>
      <c r="L28" s="27">
        <v>1143000</v>
      </c>
      <c r="M28" s="29">
        <v>1071200</v>
      </c>
    </row>
    <row r="29" spans="1:13" ht="15.75" thickBot="1" x14ac:dyDescent="0.3">
      <c r="A29" s="9" t="s">
        <v>27</v>
      </c>
      <c r="B29" s="13">
        <v>98.638914213074131</v>
      </c>
      <c r="C29" s="16">
        <f t="shared" si="2"/>
        <v>97.676690819167518</v>
      </c>
      <c r="D29" s="19">
        <v>97.425040417717682</v>
      </c>
      <c r="E29" s="56">
        <f>(H29-I29)/I29</f>
        <v>1.0068825980943158E-2</v>
      </c>
      <c r="F29" s="22">
        <f t="shared" si="1"/>
        <v>4.7500441538092283E-2</v>
      </c>
      <c r="G29" s="23">
        <v>1.3987041552442223E-2</v>
      </c>
      <c r="H29" s="36">
        <v>233637</v>
      </c>
      <c r="I29" s="27">
        <v>231308</v>
      </c>
      <c r="J29" s="29">
        <v>220819</v>
      </c>
      <c r="K29" s="25">
        <v>230457</v>
      </c>
      <c r="L29" s="27">
        <v>225934</v>
      </c>
      <c r="M29" s="29">
        <v>215133</v>
      </c>
    </row>
    <row r="30" spans="1:13" ht="15.75" thickBot="1" x14ac:dyDescent="0.3">
      <c r="A30" s="32" t="s">
        <v>28</v>
      </c>
      <c r="B30" s="14">
        <v>79.334078459739374</v>
      </c>
      <c r="C30" s="17">
        <f t="shared" si="2"/>
        <v>77.821464468915934</v>
      </c>
      <c r="D30" s="20">
        <v>77.59411575043525</v>
      </c>
      <c r="E30" s="21">
        <f>(H30-I30)/I30</f>
        <v>4.3101917490860071E-2</v>
      </c>
      <c r="F30" s="58">
        <f t="shared" si="1"/>
        <v>3.6422672331828033E-2</v>
      </c>
      <c r="G30" s="24">
        <v>1.4665674028651151E-2</v>
      </c>
      <c r="H30" s="26">
        <v>15085148</v>
      </c>
      <c r="I30" s="28">
        <f>SUM(I2:I29)</f>
        <v>14461816</v>
      </c>
      <c r="J30" s="30">
        <v>13953589</v>
      </c>
      <c r="K30" s="26">
        <f>SUM(K3:K29)</f>
        <v>11971465</v>
      </c>
      <c r="L30" s="28">
        <f>SUM(L3:L29)</f>
        <v>11254397</v>
      </c>
      <c r="M30" s="30">
        <v>10827164</v>
      </c>
    </row>
    <row r="31" spans="1:13" ht="15.75" thickBot="1" x14ac:dyDescent="0.3">
      <c r="A31" s="9" t="s">
        <v>29</v>
      </c>
      <c r="B31" s="13">
        <v>72.467961967755272</v>
      </c>
      <c r="C31" s="16">
        <f t="shared" si="2"/>
        <v>68.508082026537991</v>
      </c>
      <c r="D31" s="19">
        <v>67.63889120466861</v>
      </c>
      <c r="E31" s="56">
        <f>(H31-I31)/I31</f>
        <v>-2.7342179332529151E-2</v>
      </c>
      <c r="F31" s="22">
        <f t="shared" si="1"/>
        <v>3.6681950812838683E-2</v>
      </c>
      <c r="G31" s="23">
        <v>0</v>
      </c>
      <c r="H31" s="25">
        <v>2419000</v>
      </c>
      <c r="I31" s="27">
        <v>2487000</v>
      </c>
      <c r="J31" s="29">
        <v>2399000</v>
      </c>
      <c r="K31" s="25">
        <v>1753000</v>
      </c>
      <c r="L31" s="27">
        <v>1703796</v>
      </c>
      <c r="M31" s="29">
        <v>1622657</v>
      </c>
    </row>
    <row r="32" spans="1:13" ht="15.75" thickBot="1" x14ac:dyDescent="0.3">
      <c r="A32" s="32" t="s">
        <v>59</v>
      </c>
      <c r="B32" s="14">
        <v>78.38546963112492</v>
      </c>
      <c r="C32" s="17">
        <f t="shared" si="2"/>
        <v>76.454856787636373</v>
      </c>
      <c r="D32" s="57">
        <v>76.133638532711856</v>
      </c>
      <c r="E32" s="21">
        <f>(H32-I32)/I32</f>
        <v>3.2765238586577372E-2</v>
      </c>
      <c r="F32" s="58">
        <f t="shared" si="1"/>
        <v>3.6460709677226033E-2</v>
      </c>
      <c r="G32" s="24">
        <v>1.2487285544565048E-2</v>
      </c>
      <c r="H32" s="26">
        <v>17504148</v>
      </c>
      <c r="I32" s="28">
        <f>SUM(I30:I31)</f>
        <v>16948816</v>
      </c>
      <c r="J32" s="30">
        <v>16352589</v>
      </c>
      <c r="K32" s="26">
        <f>SUM(K30:K31)</f>
        <v>13724465</v>
      </c>
      <c r="L32" s="28">
        <f>SUM(L30:L31)</f>
        <v>12958193</v>
      </c>
      <c r="M32" s="30">
        <v>12449821</v>
      </c>
    </row>
    <row r="33" spans="1:13" x14ac:dyDescent="0.25">
      <c r="A33" s="9" t="s">
        <v>30</v>
      </c>
      <c r="B33" s="13">
        <v>97.735424808608599</v>
      </c>
      <c r="C33" s="16">
        <f t="shared" si="2"/>
        <v>93.437251573813455</v>
      </c>
      <c r="D33" s="19">
        <v>88.552061181089485</v>
      </c>
      <c r="E33" s="56">
        <f>(H33-I33)/I33</f>
        <v>3.3195109898373548E-3</v>
      </c>
      <c r="F33" s="22">
        <f t="shared" si="1"/>
        <v>-4.8278259447079995E-2</v>
      </c>
      <c r="G33" s="23">
        <v>0.10238492403408322</v>
      </c>
      <c r="H33" s="25">
        <v>93395</v>
      </c>
      <c r="I33" s="27">
        <v>93086</v>
      </c>
      <c r="J33" s="29">
        <v>97808</v>
      </c>
      <c r="K33" s="25">
        <v>91280</v>
      </c>
      <c r="L33" s="27">
        <v>86977</v>
      </c>
      <c r="M33" s="29">
        <v>86611</v>
      </c>
    </row>
    <row r="34" spans="1:13" x14ac:dyDescent="0.25">
      <c r="A34" s="9" t="s">
        <v>31</v>
      </c>
      <c r="B34" s="13">
        <v>94.477356714209776</v>
      </c>
      <c r="C34" s="16">
        <f t="shared" si="2"/>
        <v>94.233231573220039</v>
      </c>
      <c r="D34" s="19">
        <v>94.206428415632828</v>
      </c>
      <c r="E34" s="56">
        <f>(H34-I34)/I34</f>
        <v>1.7420853546888389E-2</v>
      </c>
      <c r="F34" s="22">
        <f t="shared" si="1"/>
        <v>1.4332736273686855E-2</v>
      </c>
      <c r="G34" s="23">
        <v>2.2062946274766772E-2</v>
      </c>
      <c r="H34" s="25">
        <v>312278</v>
      </c>
      <c r="I34" s="27">
        <v>306931</v>
      </c>
      <c r="J34" s="29">
        <v>302594</v>
      </c>
      <c r="K34" s="25">
        <v>295032</v>
      </c>
      <c r="L34" s="27">
        <v>289231</v>
      </c>
      <c r="M34" s="29">
        <v>285063</v>
      </c>
    </row>
    <row r="35" spans="1:13" ht="15.75" thickBot="1" x14ac:dyDescent="0.3">
      <c r="A35" s="9" t="s">
        <v>32</v>
      </c>
      <c r="B35" s="13">
        <v>14.102973615876321</v>
      </c>
      <c r="C35" s="16">
        <f t="shared" si="2"/>
        <v>20.990863543261792</v>
      </c>
      <c r="D35" s="19">
        <v>8.8888888888888893</v>
      </c>
      <c r="E35" s="56">
        <f>(H35-I35)/I35</f>
        <v>-8.7016487707697432E-2</v>
      </c>
      <c r="F35" s="22">
        <f t="shared" si="1"/>
        <v>-0.35228962962962962</v>
      </c>
      <c r="G35" s="23">
        <v>0</v>
      </c>
      <c r="H35" s="25">
        <v>798321</v>
      </c>
      <c r="I35" s="27">
        <v>874409</v>
      </c>
      <c r="J35" s="29">
        <v>1350000</v>
      </c>
      <c r="K35" s="25">
        <v>112587</v>
      </c>
      <c r="L35" s="27">
        <v>183546</v>
      </c>
      <c r="M35" s="29">
        <v>120000</v>
      </c>
    </row>
    <row r="36" spans="1:13" ht="15.75" thickBot="1" x14ac:dyDescent="0.3">
      <c r="A36" s="32" t="s">
        <v>33</v>
      </c>
      <c r="B36" s="14">
        <v>76.008197670856305</v>
      </c>
      <c r="C36" s="17">
        <v>74.118408877935479</v>
      </c>
      <c r="D36" s="57">
        <v>71.488159056147126</v>
      </c>
      <c r="E36" s="21">
        <f>(H36-I36)/I36</f>
        <v>2.6608876730057143E-2</v>
      </c>
      <c r="F36" s="58">
        <f t="shared" si="1"/>
        <v>6.6426039763263431E-3</v>
      </c>
      <c r="G36" s="24">
        <v>1.21E-2</v>
      </c>
      <c r="H36" s="26">
        <v>18708142</v>
      </c>
      <c r="I36" s="28">
        <f>SUM(I32:I35)</f>
        <v>18223242</v>
      </c>
      <c r="J36" s="30">
        <v>18102991</v>
      </c>
      <c r="K36" s="26">
        <f>SUM(K32:K35)</f>
        <v>14223364</v>
      </c>
      <c r="L36" s="28">
        <f>SUM(L32:L35)</f>
        <v>13517947</v>
      </c>
      <c r="M36" s="31">
        <v>12941495</v>
      </c>
    </row>
    <row r="37" spans="1:13" x14ac:dyDescent="0.25">
      <c r="K37">
        <f>SUM(K2:K36)</f>
        <v>54144677</v>
      </c>
    </row>
  </sheetData>
  <mergeCells count="4">
    <mergeCell ref="B1:D1"/>
    <mergeCell ref="K1:M1"/>
    <mergeCell ref="H1:J1"/>
    <mergeCell ref="E1:G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D481-6CCF-4A7B-9C52-D19644FF7F62}">
  <sheetPr>
    <tabColor theme="3"/>
  </sheetPr>
  <dimension ref="A1:A9"/>
  <sheetViews>
    <sheetView workbookViewId="0">
      <selection activeCell="A19" sqref="A19"/>
    </sheetView>
  </sheetViews>
  <sheetFormatPr defaultRowHeight="15" x14ac:dyDescent="0.25"/>
  <cols>
    <col min="1" max="1" width="98.28515625" customWidth="1"/>
  </cols>
  <sheetData>
    <row r="1" spans="1:1" ht="18.75" x14ac:dyDescent="0.3">
      <c r="A1" s="10" t="s">
        <v>65</v>
      </c>
    </row>
    <row r="2" spans="1:1" ht="47.25" x14ac:dyDescent="0.25">
      <c r="A2" s="34" t="s">
        <v>71</v>
      </c>
    </row>
    <row r="3" spans="1:1" ht="18.75" x14ac:dyDescent="0.3">
      <c r="A3" s="10" t="s">
        <v>68</v>
      </c>
    </row>
    <row r="4" spans="1:1" ht="41.45" customHeight="1" x14ac:dyDescent="0.25">
      <c r="A4" s="34" t="s">
        <v>66</v>
      </c>
    </row>
    <row r="5" spans="1:1" ht="18.75" x14ac:dyDescent="0.3">
      <c r="A5" s="10" t="s">
        <v>67</v>
      </c>
    </row>
    <row r="6" spans="1:1" ht="42" customHeight="1" x14ac:dyDescent="0.25">
      <c r="A6" s="34" t="s">
        <v>62</v>
      </c>
    </row>
    <row r="7" spans="1:1" ht="18.75" x14ac:dyDescent="0.3">
      <c r="A7" s="10" t="s">
        <v>61</v>
      </c>
    </row>
    <row r="8" spans="1:1" ht="38.1" customHeight="1" x14ac:dyDescent="0.25">
      <c r="A8" s="11" t="s">
        <v>70</v>
      </c>
    </row>
    <row r="9" spans="1:1" ht="45.95" customHeight="1" x14ac:dyDescent="0.25">
      <c r="A9" s="35"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1AE3660D83574ABA2FAE6F0119FD7B" ma:contentTypeVersion="10" ma:contentTypeDescription="Create a new document." ma:contentTypeScope="" ma:versionID="9ca221e9b006af9d351b4d6c1a5c99d9">
  <xsd:schema xmlns:xsd="http://www.w3.org/2001/XMLSchema" xmlns:xs="http://www.w3.org/2001/XMLSchema" xmlns:p="http://schemas.microsoft.com/office/2006/metadata/properties" xmlns:ns2="a25d1b78-52d7-4aa6-98a8-603488bf7179" targetNamespace="http://schemas.microsoft.com/office/2006/metadata/properties" ma:root="true" ma:fieldsID="cb5003187f07066eb97ef37a19729532" ns2:_="">
    <xsd:import namespace="a25d1b78-52d7-4aa6-98a8-603488bf71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d1b78-52d7-4aa6-98a8-603488bf71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AB181E-483C-4B6B-A0DA-B770C2CCE570}">
  <ds:schemaRefs>
    <ds:schemaRef ds:uri="http://schemas.microsoft.com/sharepoint/v3/contenttype/forms"/>
  </ds:schemaRefs>
</ds:datastoreItem>
</file>

<file path=customXml/itemProps2.xml><?xml version="1.0" encoding="utf-8"?>
<ds:datastoreItem xmlns:ds="http://schemas.openxmlformats.org/officeDocument/2006/customXml" ds:itemID="{C4B7F656-79DF-41A3-BC56-1230635383C9}">
  <ds:schemaRefs>
    <ds:schemaRef ds:uri="http://purl.org/dc/terms/"/>
    <ds:schemaRef ds:uri="http://schemas.openxmlformats.org/package/2006/metadata/core-properties"/>
    <ds:schemaRef ds:uri="http://schemas.microsoft.com/office/2006/documentManagement/types"/>
    <ds:schemaRef ds:uri="a25d1b78-52d7-4aa6-98a8-603488bf7179"/>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88A42471-EF1A-40D2-8A7C-92A03EA28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d1b78-52d7-4aa6-98a8-603488bf7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Collection for Recycling 2019</vt:lpstr>
      <vt:lpstr>Historical Perspective</vt:lpstr>
      <vt:lpstr>Process &amp;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Jean-Paul Judson</dc:creator>
  <cp:lastModifiedBy>Natalia Walczak</cp:lastModifiedBy>
  <dcterms:created xsi:type="dcterms:W3CDTF">2021-11-10T10:00:07Z</dcterms:created>
  <dcterms:modified xsi:type="dcterms:W3CDTF">2021-11-24T10:57:15Z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0x010100541AE3660D83574ABA2FAE6F0119FD7B</vt:lpwstr>
  </property>
</Properties>
</file>