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nowmore.sharepoint.com/sites/TeamNowMore/Shared Folders/Stakeholder Engagement/CGL/Coordination of National Platforms/Glass Recycling Statistics/"/>
    </mc:Choice>
  </mc:AlternateContent>
  <xr:revisionPtr revIDLastSave="963" documentId="8_{6793BEC5-C81E-467D-80A3-12663DEA73B5}" xr6:coauthVersionLast="47" xr6:coauthVersionMax="47" xr10:uidLastSave="{8FC6DDF3-1056-4CFD-81A7-EFC8775B1D9B}"/>
  <bookViews>
    <workbookView xWindow="-110" yWindow="-110" windowWidth="25180" windowHeight="16140" xr2:uid="{32721F40-E460-4E8E-8326-FA2E144F952F}"/>
  </bookViews>
  <sheets>
    <sheet name="Collection for Recycling 2021" sheetId="1" r:id="rId1"/>
    <sheet name="Historical Perspective" sheetId="2" r:id="rId2"/>
    <sheet name="Process &amp; Definition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2" l="1"/>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34" i="2"/>
  <c r="D34" i="2"/>
  <c r="F30" i="2"/>
  <c r="F34" i="2"/>
  <c r="I34" i="2"/>
  <c r="L34" i="2"/>
  <c r="M34" i="2"/>
  <c r="J34" i="2"/>
  <c r="F32" i="2"/>
  <c r="F31" i="2"/>
  <c r="E31" i="2"/>
  <c r="H23" i="2"/>
  <c r="E23" i="2" s="1"/>
  <c r="K23" i="2"/>
  <c r="C23" i="1"/>
  <c r="K3" i="2"/>
  <c r="K4" i="2"/>
  <c r="K5" i="2"/>
  <c r="K6" i="2"/>
  <c r="K7" i="2"/>
  <c r="K8" i="2"/>
  <c r="K9" i="2"/>
  <c r="K10" i="2"/>
  <c r="K11" i="2"/>
  <c r="K12" i="2"/>
  <c r="K13" i="2"/>
  <c r="K14" i="2"/>
  <c r="K15" i="2"/>
  <c r="K16" i="2"/>
  <c r="K17" i="2"/>
  <c r="K18" i="2"/>
  <c r="K19" i="2"/>
  <c r="K20" i="2"/>
  <c r="K21" i="2"/>
  <c r="K22" i="2"/>
  <c r="K24" i="2"/>
  <c r="K25" i="2"/>
  <c r="K26" i="2"/>
  <c r="K27" i="2"/>
  <c r="K28" i="2"/>
  <c r="K29" i="2"/>
  <c r="K31" i="2"/>
  <c r="K32" i="2"/>
  <c r="K33" i="2"/>
  <c r="H3" i="2"/>
  <c r="H4" i="2"/>
  <c r="H5" i="2"/>
  <c r="H6" i="2"/>
  <c r="H7" i="2"/>
  <c r="H8" i="2"/>
  <c r="H9" i="2"/>
  <c r="H10" i="2"/>
  <c r="H11" i="2"/>
  <c r="H12" i="2"/>
  <c r="H13" i="2"/>
  <c r="H14" i="2"/>
  <c r="H15" i="2"/>
  <c r="H16" i="2"/>
  <c r="H17" i="2"/>
  <c r="H18" i="2"/>
  <c r="H19" i="2"/>
  <c r="H20" i="2"/>
  <c r="H21" i="2"/>
  <c r="H22" i="2"/>
  <c r="H24" i="2"/>
  <c r="H25" i="2"/>
  <c r="H26" i="2"/>
  <c r="H27" i="2"/>
  <c r="H28" i="2"/>
  <c r="H29" i="2"/>
  <c r="H31" i="2"/>
  <c r="H32" i="2"/>
  <c r="H33" i="2"/>
  <c r="K30" i="2" l="1"/>
  <c r="K34" i="2" s="1"/>
  <c r="H30" i="2"/>
  <c r="H34" i="2" s="1"/>
  <c r="E32" i="2"/>
  <c r="E4" i="2"/>
  <c r="E5" i="2"/>
  <c r="E7" i="2"/>
  <c r="E8" i="2"/>
  <c r="E10" i="2"/>
  <c r="E12" i="2"/>
  <c r="E13" i="2"/>
  <c r="E14" i="2"/>
  <c r="E15" i="2"/>
  <c r="E18" i="2"/>
  <c r="E19" i="2"/>
  <c r="E20" i="2"/>
  <c r="E21" i="2"/>
  <c r="E22" i="2"/>
  <c r="E25" i="2"/>
  <c r="E26" i="2"/>
  <c r="E27" i="2"/>
  <c r="E28" i="2"/>
  <c r="E29" i="2"/>
  <c r="E3" i="2"/>
  <c r="E11" i="2" l="1"/>
  <c r="E9" i="2"/>
  <c r="E24" i="2"/>
  <c r="E17" i="2"/>
  <c r="E16" i="2"/>
  <c r="E33" i="2"/>
  <c r="E6" i="2"/>
  <c r="E30" i="2" l="1"/>
  <c r="E30" i="1"/>
  <c r="E34" i="1" s="1"/>
  <c r="D30" i="1"/>
  <c r="D34" i="1" s="1"/>
  <c r="C3" i="1"/>
  <c r="B3" i="2" s="1"/>
  <c r="C4" i="1"/>
  <c r="B4" i="2" s="1"/>
  <c r="C5" i="1"/>
  <c r="B5" i="2" s="1"/>
  <c r="C6" i="1"/>
  <c r="B6" i="2" s="1"/>
  <c r="C7" i="1"/>
  <c r="B7" i="2" s="1"/>
  <c r="C8" i="1"/>
  <c r="B8" i="2" s="1"/>
  <c r="C9" i="1"/>
  <c r="B9" i="2" s="1"/>
  <c r="C10" i="1"/>
  <c r="B10" i="2" s="1"/>
  <c r="C11" i="1"/>
  <c r="B11" i="2" s="1"/>
  <c r="C12" i="1"/>
  <c r="B12" i="2" s="1"/>
  <c r="C13" i="1"/>
  <c r="B13" i="2" s="1"/>
  <c r="C14" i="1"/>
  <c r="B14" i="2" s="1"/>
  <c r="C15" i="1"/>
  <c r="B15" i="2" s="1"/>
  <c r="C16" i="1"/>
  <c r="B16" i="2" s="1"/>
  <c r="C17" i="1"/>
  <c r="B17" i="2" s="1"/>
  <c r="C18" i="1"/>
  <c r="B18" i="2" s="1"/>
  <c r="C19" i="1"/>
  <c r="B19" i="2" s="1"/>
  <c r="C20" i="1"/>
  <c r="B20" i="2" s="1"/>
  <c r="C21" i="1"/>
  <c r="B21" i="2" s="1"/>
  <c r="C22" i="1"/>
  <c r="B22" i="2" s="1"/>
  <c r="B23" i="2"/>
  <c r="C24" i="1"/>
  <c r="B24" i="2" s="1"/>
  <c r="C25" i="1"/>
  <c r="B25" i="2" s="1"/>
  <c r="C26" i="1"/>
  <c r="B26" i="2" s="1"/>
  <c r="C27" i="1"/>
  <c r="B27" i="2" s="1"/>
  <c r="C28" i="1"/>
  <c r="B28" i="2" s="1"/>
  <c r="C29" i="1"/>
  <c r="B29" i="2" s="1"/>
  <c r="C31" i="1"/>
  <c r="B31" i="2" s="1"/>
  <c r="C32" i="1"/>
  <c r="B32" i="2" s="1"/>
  <c r="C33" i="1"/>
  <c r="B33" i="2" s="1"/>
  <c r="E34" i="2" l="1"/>
  <c r="C34" i="1"/>
  <c r="B34" i="2" s="1"/>
  <c r="C30" i="1"/>
  <c r="B30" i="2" s="1"/>
</calcChain>
</file>

<file path=xl/sharedStrings.xml><?xml version="1.0" encoding="utf-8"?>
<sst xmlns="http://schemas.openxmlformats.org/spreadsheetml/2006/main" count="119" uniqueCount="74">
  <si>
    <t>COUNTRY</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</si>
  <si>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</si>
  <si>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</si>
  <si>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</si>
  <si>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</si>
  <si>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</si>
  <si>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</si>
  <si>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</si>
  <si>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</si>
  <si>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</si>
  <si>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</si>
  <si>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</si>
  <si>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</si>
  <si>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</si>
  <si>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</si>
  <si>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</si>
  <si>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</si>
  <si>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</si>
  <si>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 xml:space="preserve">LUXEMBOURG </t>
  </si>
  <si>
    <t>MALTA</t>
  </si>
  <si>
    <t>NETHERLANDS</t>
  </si>
  <si>
    <t>POLAND</t>
  </si>
  <si>
    <t>PORTUGAL</t>
  </si>
  <si>
    <t>ROMANIA</t>
  </si>
  <si>
    <t>SLOVAKIA</t>
  </si>
  <si>
    <t>SLOVENIA</t>
  </si>
  <si>
    <t xml:space="preserve">SPAIN </t>
  </si>
  <si>
    <t>SWEDEN</t>
  </si>
  <si>
    <t>TOTAL EU27</t>
  </si>
  <si>
    <t>UNITED KINGDOM</t>
  </si>
  <si>
    <t>NORWAY</t>
  </si>
  <si>
    <t>SWITZERLAND</t>
  </si>
  <si>
    <t>TOTAL EUROPE</t>
  </si>
  <si>
    <t>SOURCE</t>
  </si>
  <si>
    <t>Fost Plus</t>
  </si>
  <si>
    <t>EcoPack Bulgaria AD</t>
  </si>
  <si>
    <t>Croatian Ministry of Economy and Sustainable Development</t>
  </si>
  <si>
    <t>Green Dot (Cyprus) Public Co Ltd</t>
  </si>
  <si>
    <t>HERRCO</t>
  </si>
  <si>
    <t>COREVE</t>
  </si>
  <si>
    <t>Eco-Rom Ambalaje</t>
  </si>
  <si>
    <t>Svensk Glasåtervinning AB</t>
  </si>
  <si>
    <t>British Glass</t>
  </si>
  <si>
    <t>VetroSwiss</t>
  </si>
  <si>
    <t>Packaging Placed on the Market (Evolution from previous year)</t>
  </si>
  <si>
    <t>Calculation formula:</t>
  </si>
  <si>
    <t>By glass packaging placed on the market, we mean the amount of glass packaging, expressed in tonnes, placed on the market in the given year and as reported into Eurostat.</t>
  </si>
  <si>
    <t xml:space="preserve">Close the Glass Loop STATISTICS - Process &amp; Definitions </t>
  </si>
  <si>
    <t>Definition of "Packaging placed on the market"</t>
  </si>
  <si>
    <t>Definition of "Collected for recycling"</t>
  </si>
  <si>
    <t>Glass Packaging Placed on the Market</t>
  </si>
  <si>
    <r>
      <t>Glass Packaging Collected for Recycling x 100</t>
    </r>
    <r>
      <rPr>
        <sz val="12"/>
        <rFont val="Calibri"/>
        <family val="2"/>
      </rPr>
      <t xml:space="preserve">      = national collection for recycling rate ( %)</t>
    </r>
  </si>
  <si>
    <t>Collection for Recycling Rate (in %)</t>
  </si>
  <si>
    <t>Ecovidrio</t>
  </si>
  <si>
    <t>ADEME</t>
  </si>
  <si>
    <t>REPAK</t>
  </si>
  <si>
    <t>AIVE</t>
  </si>
  <si>
    <t>By "Collected for Recycling" we mean the amount of glass packaging waste, expressed in tonnes, collected in the country concerned and sent for recycling in a glass sorting facility.</t>
  </si>
  <si>
    <t>The data was collected between April &amp; June 2023, from public authorities, producer responsibility organisations or the glass industry. These statistics are not necessarily equivalent to Eurostat data. In cases where the data is not available, the most recent data from Eurostat is used.</t>
  </si>
  <si>
    <t>Eurostat (2020)</t>
  </si>
  <si>
    <t>Eurostat 2020</t>
  </si>
  <si>
    <t>2021 Glass Collection for Recycling Rate (%)</t>
  </si>
  <si>
    <t>Glass Packaging placed on the market 2021 (tonnage)</t>
  </si>
  <si>
    <t>Glass Packaging collected for recycling 2021 (tonnage)</t>
  </si>
  <si>
    <t>UBA (preliminary data)</t>
  </si>
  <si>
    <t>Ministry of Environment of Denmark</t>
  </si>
  <si>
    <t>Austria Glas Reycling &amp; Eurostat (2020)</t>
  </si>
  <si>
    <t>Ministry of Environment of Czech Republic</t>
  </si>
  <si>
    <t>Afvalfonds Verpakkingen</t>
  </si>
  <si>
    <t>Institute of Environmental Protection – National Research Institute</t>
  </si>
  <si>
    <t>Eurostat 2019</t>
  </si>
  <si>
    <t>N/A</t>
  </si>
  <si>
    <t>Packaging Placed on the Market (tonnage, CGL figures published since 2019)</t>
  </si>
  <si>
    <t>Glass Packaging Collected for Recycling (tonnage, CGL figures published since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</si>
</sst>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7" x14ac:knownFonts="1">
    <font>
      <sz val="11"/>
      <color theme="1"/>
      <name val="Calibri"/>
      <family val="2"/>
      <scheme val="minor"/>
    </font>
    <font>
      <b/>
      <sz val="11"/>
      <color theme="1"/>
      <name val="Calibri"/>
      <family val="2"/>
      <scheme val="minor"/>
    </font>
    <font>
      <b/>
      <sz val="14"/>
      <color theme="3"/>
      <name val="Calibri"/>
      <family val="2"/>
    </font>
    <font>
      <b/>
      <i/>
      <sz val="12"/>
      <name val="Calibri"/>
      <family val="2"/>
    </font>
    <font>
      <sz val="12"/>
      <name val="Calibri"/>
      <family val="2"/>
    </font>
    <font>
      <u/>
      <sz val="12"/>
      <name val="Calibri"/>
      <family val="2"/>
    </font>
    <font>
      <sz val="8"/>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00B0F0"/>
        <bgColor indexed="64"/>
      </patternFill>
    </fill>
    <fill>
      <patternFill patternType="solid">
        <fgColor theme="6"/>
        <bgColor indexed="64"/>
      </patternFill>
    </fill>
    <fill>
      <patternFill patternType="solid">
        <fgColor theme="7"/>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5"/>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top style="thick">
        <color indexed="64"/>
      </top>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medium">
        <color indexed="64"/>
      </right>
      <top style="thick">
        <color indexed="64"/>
      </top>
      <bottom/>
      <diagonal/>
    </border>
    <border>
      <left style="thick">
        <color indexed="64"/>
      </left>
      <right/>
      <top/>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style="thick">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ck">
        <color indexed="64"/>
      </left>
      <right style="dotted">
        <color indexed="64"/>
      </right>
      <top/>
      <bottom/>
      <diagonal/>
    </border>
    <border>
      <left style="dotted">
        <color indexed="64"/>
      </left>
      <right style="dotted">
        <color indexed="64"/>
      </right>
      <top/>
      <bottom/>
      <diagonal/>
    </border>
    <border>
      <left style="dotted">
        <color indexed="64"/>
      </left>
      <right style="thick">
        <color indexed="64"/>
      </right>
      <top style="medium">
        <color indexed="64"/>
      </top>
      <bottom/>
      <diagonal/>
    </border>
    <border>
      <left style="dotted">
        <color indexed="64"/>
      </left>
      <right style="thick">
        <color indexed="64"/>
      </right>
      <top/>
      <bottom/>
      <diagonal/>
    </border>
    <border>
      <left style="dotted">
        <color indexed="64"/>
      </left>
      <right style="thick">
        <color indexed="64"/>
      </right>
      <top/>
      <bottom style="medium">
        <color indexed="64"/>
      </bottom>
      <diagonal/>
    </border>
    <border>
      <left style="dotted">
        <color indexed="64"/>
      </left>
      <right/>
      <top style="medium">
        <color indexed="64"/>
      </top>
      <bottom style="medium">
        <color indexed="64"/>
      </bottom>
      <diagonal/>
    </border>
    <border>
      <left style="dotted">
        <color indexed="64"/>
      </left>
      <right/>
      <top/>
      <bottom/>
      <diagonal/>
    </border>
    <border>
      <left style="medium">
        <color indexed="64"/>
      </left>
      <right style="dotted">
        <color indexed="64"/>
      </right>
      <top style="medium">
        <color indexed="64"/>
      </top>
      <bottom style="medium">
        <color indexed="64"/>
      </bottom>
      <diagonal/>
    </border>
    <border>
      <left style="dotted">
        <color indexed="64"/>
      </left>
      <right style="thick">
        <color indexed="64"/>
      </right>
      <top style="medium">
        <color indexed="64"/>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style="medium">
        <color indexed="64"/>
      </bottom>
      <diagonal/>
    </border>
    <border>
      <left/>
      <right style="dotted">
        <color indexed="64"/>
      </right>
      <top style="medium">
        <color indexed="64"/>
      </top>
      <bottom style="medium">
        <color indexed="64"/>
      </bottom>
      <diagonal/>
    </border>
    <border>
      <left style="medium">
        <color indexed="64"/>
      </left>
      <right style="dotted">
        <color indexed="64"/>
      </right>
      <top style="medium">
        <color indexed="64"/>
      </top>
      <bottom style="thick">
        <color indexed="64"/>
      </bottom>
      <diagonal/>
    </border>
    <border>
      <left style="dotted">
        <color indexed="64"/>
      </left>
      <right style="dotted">
        <color indexed="64"/>
      </right>
      <top style="medium">
        <color indexed="64"/>
      </top>
      <bottom style="thick">
        <color indexed="64"/>
      </bottom>
      <diagonal/>
    </border>
    <border>
      <left style="dotted">
        <color indexed="64"/>
      </left>
      <right style="thick">
        <color indexed="64"/>
      </right>
      <top style="medium">
        <color indexed="64"/>
      </top>
      <bottom style="thick">
        <color indexed="64"/>
      </bottom>
      <diagonal/>
    </border>
    <border>
      <left/>
      <right style="dotted">
        <color indexed="64"/>
      </right>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ck">
        <color indexed="64"/>
      </left>
      <right/>
      <top style="medium">
        <color indexed="64"/>
      </top>
      <bottom/>
      <diagonal/>
    </border>
    <border>
      <left style="thick">
        <color indexed="64"/>
      </left>
      <right style="dotted">
        <color indexed="64"/>
      </right>
      <top style="medium">
        <color indexed="64"/>
      </top>
      <bottom/>
      <diagonal/>
    </border>
    <border>
      <left style="dotted">
        <color indexed="64"/>
      </left>
      <right/>
      <top style="medium">
        <color indexed="64"/>
      </top>
      <bottom style="thick">
        <color indexed="64"/>
      </bottom>
      <diagonal/>
    </border>
    <border>
      <left style="dotted">
        <color indexed="64"/>
      </left>
      <right style="medium">
        <color indexed="64"/>
      </right>
      <top style="medium">
        <color indexed="64"/>
      </top>
      <bottom style="thick">
        <color indexed="64"/>
      </bottom>
      <diagonal/>
    </border>
    <border>
      <left style="thick">
        <color indexed="64"/>
      </left>
      <right style="dotted">
        <color indexed="64"/>
      </right>
      <top style="medium">
        <color indexed="64"/>
      </top>
      <bottom style="thick">
        <color indexed="64"/>
      </bottom>
      <diagonal/>
    </border>
    <border>
      <left style="thick">
        <color indexed="64"/>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s>
  <cellStyleXfs count="1">
    <xf numFmtId="0" fontId="0" fillId="0" borderId="0"/>
  </cellStyleXfs>
  <cellXfs count="110">
    <xf numFmtId="0" fontId="0" fillId="0" borderId="0" xfId="0"/>
    <xf numFmtId="0" fontId="0" fillId="0" borderId="0" xfId="0" applyAlignment="1">
      <alignment horizontal="left"/>
    </xf>
    <xf numFmtId="0" fontId="1" fillId="0" borderId="0" xfId="0" applyFont="1"/>
    <xf numFmtId="0" fontId="1" fillId="0" borderId="1" xfId="0" applyFont="1" applyBorder="1" applyAlignment="1">
      <alignment horizontal="center" vertical="center"/>
    </xf>
    <xf numFmtId="0" fontId="1" fillId="0" borderId="2" xfId="0" applyFont="1" applyBorder="1" applyAlignment="1">
      <alignment horizontal="center" vertical="center"/>
    </xf>
    <xf numFmtId="4" fontId="1" fillId="0" borderId="2" xfId="0" applyNumberFormat="1" applyFont="1" applyBorder="1" applyAlignment="1">
      <alignment horizontal="center"/>
    </xf>
    <xf numFmtId="0" fontId="2" fillId="0" borderId="0" xfId="0" applyFont="1"/>
    <xf numFmtId="0" fontId="5" fillId="0" borderId="0" xfId="0" applyFont="1" applyAlignment="1">
      <alignment horizontal="left" wrapText="1"/>
    </xf>
    <xf numFmtId="0" fontId="3" fillId="0" borderId="0" xfId="0" applyFont="1" applyAlignment="1">
      <alignment horizontal="left" wrapText="1"/>
    </xf>
    <xf numFmtId="0" fontId="4" fillId="0" borderId="0" xfId="0" applyFont="1" applyAlignment="1">
      <alignment horizontal="left" vertical="top" wrapText="1"/>
    </xf>
    <xf numFmtId="0" fontId="0" fillId="0" borderId="6" xfId="0" applyBorder="1"/>
    <xf numFmtId="0" fontId="0" fillId="0" borderId="7" xfId="0" applyBorder="1"/>
    <xf numFmtId="0" fontId="0" fillId="0" borderId="0" xfId="0" applyAlignment="1">
      <alignment horizontal="center" vertical="center"/>
    </xf>
    <xf numFmtId="4" fontId="0" fillId="0" borderId="0" xfId="0" applyNumberFormat="1" applyAlignment="1">
      <alignment horizontal="center"/>
    </xf>
    <xf numFmtId="4" fontId="0" fillId="0" borderId="7" xfId="0" applyNumberFormat="1" applyBorder="1" applyAlignment="1">
      <alignment horizontal="center"/>
    </xf>
    <xf numFmtId="4" fontId="1" fillId="0" borderId="3" xfId="0" applyNumberFormat="1"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0" fillId="7" borderId="0" xfId="0" applyFill="1"/>
    <xf numFmtId="0" fontId="1" fillId="5" borderId="8" xfId="0" applyFont="1" applyFill="1" applyBorder="1" applyAlignment="1">
      <alignment horizontal="center" vertical="center" wrapText="1"/>
    </xf>
    <xf numFmtId="0" fontId="0" fillId="2" borderId="13" xfId="0" applyFill="1" applyBorder="1"/>
    <xf numFmtId="0" fontId="0" fillId="3" borderId="13" xfId="0" applyFill="1" applyBorder="1" applyAlignment="1">
      <alignment horizontal="center" vertical="center"/>
    </xf>
    <xf numFmtId="0" fontId="1" fillId="5" borderId="14" xfId="0" applyFont="1" applyFill="1" applyBorder="1" applyAlignment="1">
      <alignment horizontal="center" vertical="center"/>
    </xf>
    <xf numFmtId="0" fontId="1" fillId="5"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26" xfId="0" applyFont="1" applyFill="1" applyBorder="1" applyAlignment="1">
      <alignment horizontal="center" vertical="center"/>
    </xf>
    <xf numFmtId="0" fontId="1" fillId="4" borderId="32" xfId="0" applyFont="1" applyFill="1" applyBorder="1" applyAlignment="1">
      <alignment horizontal="center" vertical="center"/>
    </xf>
    <xf numFmtId="4" fontId="0" fillId="4" borderId="36" xfId="0" applyNumberFormat="1" applyFill="1" applyBorder="1" applyAlignment="1">
      <alignment horizontal="center"/>
    </xf>
    <xf numFmtId="4" fontId="1" fillId="4" borderId="26" xfId="0" applyNumberFormat="1" applyFont="1" applyFill="1" applyBorder="1" applyAlignment="1">
      <alignment horizontal="center" vertical="center"/>
    </xf>
    <xf numFmtId="4" fontId="0" fillId="4" borderId="30" xfId="0" applyNumberFormat="1" applyFill="1" applyBorder="1" applyAlignment="1">
      <alignment horizontal="center" vertical="center"/>
    </xf>
    <xf numFmtId="4" fontId="1" fillId="4" borderId="33" xfId="0" applyNumberFormat="1" applyFont="1" applyFill="1" applyBorder="1" applyAlignment="1">
      <alignment horizontal="center" vertical="center"/>
    </xf>
    <xf numFmtId="0" fontId="1" fillId="8" borderId="17" xfId="0" applyFont="1" applyFill="1" applyBorder="1" applyAlignment="1">
      <alignment horizontal="center" vertical="center"/>
    </xf>
    <xf numFmtId="4" fontId="0" fillId="8" borderId="20" xfId="0" applyNumberFormat="1" applyFill="1" applyBorder="1" applyAlignment="1">
      <alignment horizontal="center"/>
    </xf>
    <xf numFmtId="4" fontId="1" fillId="8" borderId="17" xfId="0" applyNumberFormat="1" applyFont="1" applyFill="1" applyBorder="1" applyAlignment="1">
      <alignment horizontal="center" vertical="center"/>
    </xf>
    <xf numFmtId="4" fontId="0" fillId="8" borderId="20" xfId="0" applyNumberFormat="1" applyFill="1" applyBorder="1" applyAlignment="1">
      <alignment horizontal="center" vertical="center"/>
    </xf>
    <xf numFmtId="4" fontId="1" fillId="8" borderId="34" xfId="0" applyNumberFormat="1" applyFont="1" applyFill="1" applyBorder="1" applyAlignment="1">
      <alignment horizontal="center" vertical="center"/>
    </xf>
    <xf numFmtId="0" fontId="1" fillId="9" borderId="27" xfId="0" applyFont="1" applyFill="1" applyBorder="1" applyAlignment="1">
      <alignment horizontal="center" vertical="center"/>
    </xf>
    <xf numFmtId="4" fontId="0" fillId="9" borderId="22" xfId="0" applyNumberFormat="1" applyFill="1" applyBorder="1" applyAlignment="1">
      <alignment horizontal="center" vertical="center"/>
    </xf>
    <xf numFmtId="4" fontId="1" fillId="9" borderId="27" xfId="0" applyNumberFormat="1" applyFont="1" applyFill="1" applyBorder="1" applyAlignment="1">
      <alignment horizontal="center" vertical="center"/>
    </xf>
    <xf numFmtId="4" fontId="1" fillId="9" borderId="35" xfId="0" applyNumberFormat="1" applyFont="1" applyFill="1" applyBorder="1" applyAlignment="1">
      <alignment horizontal="center" vertical="center"/>
    </xf>
    <xf numFmtId="0" fontId="1" fillId="9" borderId="18" xfId="0" applyFont="1" applyFill="1" applyBorder="1" applyAlignment="1">
      <alignment horizontal="center" vertical="center"/>
    </xf>
    <xf numFmtId="4" fontId="0" fillId="9" borderId="38" xfId="0" applyNumberFormat="1" applyFill="1" applyBorder="1" applyAlignment="1">
      <alignment horizontal="center" vertical="center"/>
    </xf>
    <xf numFmtId="4" fontId="1" fillId="9" borderId="18" xfId="0" applyNumberFormat="1" applyFont="1" applyFill="1" applyBorder="1" applyAlignment="1">
      <alignment horizontal="center" vertical="center"/>
    </xf>
    <xf numFmtId="4" fontId="1" fillId="9" borderId="43" xfId="0" applyNumberFormat="1" applyFont="1" applyFill="1" applyBorder="1" applyAlignment="1">
      <alignment horizontal="center" vertical="center"/>
    </xf>
    <xf numFmtId="1" fontId="1" fillId="9" borderId="18" xfId="0" applyNumberFormat="1" applyFont="1" applyFill="1" applyBorder="1" applyAlignment="1">
      <alignment horizontal="center" vertical="center"/>
    </xf>
    <xf numFmtId="164" fontId="0" fillId="4" borderId="41" xfId="0" applyNumberFormat="1" applyFill="1" applyBorder="1" applyAlignment="1">
      <alignment horizontal="center" vertical="center"/>
    </xf>
    <xf numFmtId="164" fontId="0" fillId="4" borderId="19" xfId="0" applyNumberFormat="1" applyFill="1" applyBorder="1" applyAlignment="1">
      <alignment horizontal="center" vertical="center"/>
    </xf>
    <xf numFmtId="164" fontId="0" fillId="8" borderId="29" xfId="0" applyNumberFormat="1" applyFill="1" applyBorder="1" applyAlignment="1">
      <alignment horizontal="center" vertical="center"/>
    </xf>
    <xf numFmtId="164" fontId="0" fillId="8" borderId="20" xfId="0" applyNumberFormat="1" applyFill="1" applyBorder="1" applyAlignment="1">
      <alignment horizontal="center" vertical="center"/>
    </xf>
    <xf numFmtId="164" fontId="0" fillId="8" borderId="31" xfId="0" applyNumberFormat="1" applyFill="1" applyBorder="1" applyAlignment="1">
      <alignment horizontal="center" vertical="center"/>
    </xf>
    <xf numFmtId="164" fontId="0" fillId="9" borderId="37" xfId="0" applyNumberFormat="1" applyFill="1" applyBorder="1" applyAlignment="1">
      <alignment horizontal="center" vertical="center"/>
    </xf>
    <xf numFmtId="164" fontId="0" fillId="9" borderId="38" xfId="0" applyNumberFormat="1" applyFill="1" applyBorder="1" applyAlignment="1">
      <alignment horizontal="center" vertical="center"/>
    </xf>
    <xf numFmtId="164" fontId="1" fillId="9" borderId="39" xfId="0" applyNumberFormat="1" applyFont="1" applyFill="1" applyBorder="1" applyAlignment="1">
      <alignment horizontal="center" vertical="center"/>
    </xf>
    <xf numFmtId="165" fontId="0" fillId="4" borderId="30" xfId="0" applyNumberFormat="1" applyFill="1" applyBorder="1" applyAlignment="1">
      <alignment horizontal="center" vertical="center"/>
    </xf>
    <xf numFmtId="165" fontId="0" fillId="8" borderId="20" xfId="0" applyNumberFormat="1" applyFill="1" applyBorder="1" applyAlignment="1">
      <alignment horizontal="center" vertical="center"/>
    </xf>
    <xf numFmtId="165" fontId="0" fillId="9" borderId="21" xfId="0" applyNumberFormat="1" applyFill="1" applyBorder="1" applyAlignment="1">
      <alignment horizontal="center" vertical="center"/>
    </xf>
    <xf numFmtId="165" fontId="0" fillId="9" borderId="22" xfId="0" applyNumberFormat="1" applyFill="1" applyBorder="1" applyAlignment="1">
      <alignment horizontal="center" vertical="center"/>
    </xf>
    <xf numFmtId="165" fontId="0" fillId="9" borderId="23" xfId="0" applyNumberFormat="1" applyFill="1" applyBorder="1" applyAlignment="1">
      <alignment horizontal="center" vertical="center"/>
    </xf>
    <xf numFmtId="165" fontId="1" fillId="4" borderId="26" xfId="0" applyNumberFormat="1" applyFont="1" applyFill="1" applyBorder="1" applyAlignment="1">
      <alignment horizontal="center" vertical="center"/>
    </xf>
    <xf numFmtId="165" fontId="1" fillId="8" borderId="17" xfId="0" applyNumberFormat="1" applyFont="1" applyFill="1" applyBorder="1" applyAlignment="1">
      <alignment horizontal="center" vertical="center"/>
    </xf>
    <xf numFmtId="165" fontId="1" fillId="9" borderId="24" xfId="0" applyNumberFormat="1" applyFont="1" applyFill="1" applyBorder="1" applyAlignment="1">
      <alignment horizontal="center" vertical="center"/>
    </xf>
    <xf numFmtId="165" fontId="0" fillId="9" borderId="25" xfId="0" applyNumberFormat="1" applyFill="1" applyBorder="1" applyAlignment="1">
      <alignment horizontal="center" vertical="center"/>
    </xf>
    <xf numFmtId="165" fontId="0" fillId="4" borderId="28" xfId="0" applyNumberFormat="1" applyFill="1" applyBorder="1" applyAlignment="1">
      <alignment horizontal="center" vertical="center"/>
    </xf>
    <xf numFmtId="165" fontId="0" fillId="8" borderId="29" xfId="0" applyNumberFormat="1" applyFill="1" applyBorder="1" applyAlignment="1">
      <alignment horizontal="center" vertical="center"/>
    </xf>
    <xf numFmtId="165" fontId="1" fillId="4" borderId="33" xfId="0" applyNumberFormat="1" applyFont="1" applyFill="1" applyBorder="1" applyAlignment="1">
      <alignment horizontal="center" vertical="center"/>
    </xf>
    <xf numFmtId="165" fontId="1" fillId="8" borderId="34" xfId="0" applyNumberFormat="1" applyFont="1" applyFill="1" applyBorder="1" applyAlignment="1">
      <alignment horizontal="center" vertical="center"/>
    </xf>
    <xf numFmtId="165" fontId="1" fillId="9" borderId="42" xfId="0" applyNumberFormat="1" applyFont="1" applyFill="1" applyBorder="1" applyAlignment="1">
      <alignment horizontal="center" vertical="center"/>
    </xf>
    <xf numFmtId="4" fontId="0" fillId="0" borderId="0" xfId="0" applyNumberFormat="1"/>
    <xf numFmtId="164" fontId="1" fillId="8" borderId="34" xfId="0" applyNumberFormat="1" applyFont="1" applyFill="1" applyBorder="1" applyAlignment="1">
      <alignment horizontal="center" vertical="center"/>
    </xf>
    <xf numFmtId="164" fontId="1" fillId="9" borderId="43" xfId="0" applyNumberFormat="1" applyFont="1" applyFill="1" applyBorder="1" applyAlignment="1">
      <alignment horizontal="center" vertical="center"/>
    </xf>
    <xf numFmtId="164" fontId="0" fillId="0" borderId="0" xfId="0" applyNumberFormat="1" applyAlignment="1">
      <alignment horizontal="center"/>
    </xf>
    <xf numFmtId="164" fontId="1" fillId="0" borderId="2" xfId="0" applyNumberFormat="1" applyFont="1" applyBorder="1" applyAlignment="1">
      <alignment horizontal="center"/>
    </xf>
    <xf numFmtId="164" fontId="1" fillId="4" borderId="41" xfId="0" applyNumberFormat="1" applyFont="1" applyFill="1" applyBorder="1" applyAlignment="1">
      <alignment horizontal="center" vertical="center"/>
    </xf>
    <xf numFmtId="164" fontId="1" fillId="4" borderId="44" xfId="0" applyNumberFormat="1" applyFont="1" applyFill="1" applyBorder="1" applyAlignment="1">
      <alignment horizontal="center" vertical="center"/>
    </xf>
    <xf numFmtId="4" fontId="0" fillId="7" borderId="0" xfId="0" applyNumberFormat="1" applyFill="1" applyAlignment="1">
      <alignment horizontal="center"/>
    </xf>
    <xf numFmtId="4" fontId="0" fillId="7" borderId="7" xfId="0" applyNumberFormat="1" applyFill="1" applyBorder="1" applyAlignment="1">
      <alignment horizontal="center"/>
    </xf>
    <xf numFmtId="164" fontId="0" fillId="4" borderId="40" xfId="0" applyNumberFormat="1" applyFill="1" applyBorder="1" applyAlignment="1">
      <alignment horizontal="center" vertical="center"/>
    </xf>
    <xf numFmtId="164" fontId="0" fillId="4" borderId="13" xfId="0" applyNumberFormat="1" applyFill="1" applyBorder="1" applyAlignment="1">
      <alignment horizontal="center" vertical="center"/>
    </xf>
    <xf numFmtId="164" fontId="0" fillId="4" borderId="45" xfId="0" applyNumberFormat="1" applyFill="1" applyBorder="1" applyAlignment="1">
      <alignment horizontal="center" vertical="center"/>
    </xf>
    <xf numFmtId="164" fontId="0" fillId="9" borderId="5" xfId="0" applyNumberFormat="1" applyFill="1" applyBorder="1" applyAlignment="1">
      <alignment horizontal="center" vertical="center"/>
    </xf>
    <xf numFmtId="164" fontId="0" fillId="9" borderId="7" xfId="0" applyNumberFormat="1" applyFill="1" applyBorder="1" applyAlignment="1">
      <alignment horizontal="center" vertical="center"/>
    </xf>
    <xf numFmtId="164" fontId="0" fillId="9" borderId="46" xfId="0" applyNumberFormat="1" applyFill="1" applyBorder="1" applyAlignment="1">
      <alignment horizontal="center" vertical="center"/>
    </xf>
    <xf numFmtId="0" fontId="1" fillId="8" borderId="29" xfId="0" applyFont="1" applyFill="1" applyBorder="1" applyAlignment="1">
      <alignment horizontal="center" vertical="center"/>
    </xf>
    <xf numFmtId="0" fontId="1" fillId="0" borderId="0" xfId="0" applyFont="1" applyAlignment="1">
      <alignment wrapText="1"/>
    </xf>
    <xf numFmtId="164" fontId="0" fillId="0" borderId="0" xfId="0" applyNumberFormat="1"/>
    <xf numFmtId="4" fontId="0" fillId="10" borderId="0" xfId="0" applyNumberFormat="1" applyFill="1" applyAlignment="1">
      <alignment horizontal="center"/>
    </xf>
    <xf numFmtId="4" fontId="0" fillId="10" borderId="7" xfId="0" applyNumberFormat="1" applyFill="1" applyBorder="1" applyAlignment="1">
      <alignment horizontal="center"/>
    </xf>
    <xf numFmtId="0" fontId="1" fillId="6" borderId="40"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4" fontId="0" fillId="11" borderId="0" xfId="0" applyNumberFormat="1" applyFill="1" applyAlignment="1">
      <alignment horizontal="center"/>
    </xf>
    <xf numFmtId="165" fontId="0" fillId="9" borderId="47" xfId="0" applyNumberFormat="1" applyFill="1" applyBorder="1" applyAlignment="1">
      <alignment horizontal="center" vertical="center"/>
    </xf>
    <xf numFmtId="4" fontId="0" fillId="4" borderId="28" xfId="0" applyNumberFormat="1" applyFill="1" applyBorder="1" applyAlignment="1">
      <alignment horizontal="center" vertical="center"/>
    </xf>
    <xf numFmtId="4" fontId="0" fillId="8" borderId="29" xfId="0" applyNumberFormat="1" applyFill="1" applyBorder="1" applyAlignment="1">
      <alignment horizontal="center" vertical="center"/>
    </xf>
    <xf numFmtId="4" fontId="0" fillId="9" borderId="37" xfId="0" applyNumberFormat="1" applyFill="1" applyBorder="1" applyAlignment="1">
      <alignment horizontal="center" vertical="center"/>
    </xf>
    <xf numFmtId="4" fontId="0" fillId="9" borderId="21" xfId="0" applyNumberFormat="1" applyFill="1" applyBorder="1" applyAlignment="1">
      <alignment horizontal="center" vertical="center"/>
    </xf>
    <xf numFmtId="0" fontId="0" fillId="11" borderId="0" xfId="0" applyFill="1"/>
    <xf numFmtId="0" fontId="0" fillId="0" borderId="6" xfId="0" applyFill="1" applyBorder="1" applyAlignment="1">
      <alignment horizontal="center" vertical="center"/>
    </xf>
    <xf numFmtId="4" fontId="0" fillId="0" borderId="0" xfId="0" applyNumberFormat="1" applyFill="1" applyAlignment="1">
      <alignment horizontal="center"/>
    </xf>
    <xf numFmtId="4" fontId="0" fillId="0" borderId="7" xfId="0" applyNumberFormat="1" applyFill="1" applyBorder="1" applyAlignment="1">
      <alignment horizontal="center"/>
    </xf>
    <xf numFmtId="165" fontId="0" fillId="4" borderId="6" xfId="0" applyNumberFormat="1" applyFill="1" applyBorder="1" applyAlignment="1">
      <alignment horizontal="center" vertical="center"/>
    </xf>
    <xf numFmtId="165" fontId="0" fillId="9" borderId="0" xfId="0" applyNumberFormat="1" applyFill="1" applyBorder="1" applyAlignment="1">
      <alignment horizontal="center" vertical="center"/>
    </xf>
    <xf numFmtId="164" fontId="1" fillId="8" borderId="20" xfId="0" applyNumberFormat="1" applyFont="1" applyFill="1" applyBorder="1" applyAlignment="1">
      <alignment horizontal="center" vertical="center"/>
    </xf>
    <xf numFmtId="164" fontId="0" fillId="10" borderId="0" xfId="0" applyNumberForma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A9D24-B575-484B-9BF1-D7B31376CDAE}">
  <sheetPr>
    <tabColor rgb="FF00B050"/>
  </sheetPr>
  <dimension ref="A1:I38"/>
  <sheetViews>
    <sheetView tabSelected="1" workbookViewId="0">
      <selection activeCell="C31" sqref="C31"/>
    </sheetView>
  </sheetViews>
  <sheetFormatPr defaultRowHeight="14.5" x14ac:dyDescent="0.35"/>
  <cols>
    <col min="1" max="1" width="22.1796875" bestFit="1" customWidth="1"/>
    <col min="2" max="2" width="57.1796875" style="1" customWidth="1"/>
    <col min="3" max="3" width="28.453125" customWidth="1"/>
    <col min="4" max="4" width="28.1796875" customWidth="1"/>
    <col min="5" max="5" width="29" customWidth="1"/>
  </cols>
  <sheetData>
    <row r="1" spans="1:9" ht="29.5" customHeight="1" thickBot="1" x14ac:dyDescent="0.4">
      <c r="A1" s="16" t="s">
        <v>0</v>
      </c>
      <c r="B1" s="17" t="s">
        <v>33</v>
      </c>
      <c r="C1" s="17" t="s">
        <v>61</v>
      </c>
      <c r="D1" s="17" t="s">
        <v>62</v>
      </c>
      <c r="E1" s="18" t="s">
        <v>63</v>
      </c>
      <c r="F1" s="19" t="s">
        <v>60</v>
      </c>
      <c r="G1" s="20"/>
      <c r="H1" s="85" t="s">
        <v>70</v>
      </c>
      <c r="I1" s="102"/>
    </row>
    <row r="2" spans="1:9" x14ac:dyDescent="0.35">
      <c r="A2" s="10"/>
      <c r="E2" s="11"/>
    </row>
    <row r="3" spans="1:9" x14ac:dyDescent="0.35">
      <c r="A3" s="103" t="s">
        <v>1</v>
      </c>
      <c r="B3" s="12" t="s">
        <v>66</v>
      </c>
      <c r="C3" s="72">
        <f>E3/D3*100</f>
        <v>86.678758888585691</v>
      </c>
      <c r="D3" s="76">
        <v>311495</v>
      </c>
      <c r="E3" s="14">
        <v>270000</v>
      </c>
    </row>
    <row r="4" spans="1:9" x14ac:dyDescent="0.35">
      <c r="A4" s="103" t="s">
        <v>2</v>
      </c>
      <c r="B4" s="12" t="s">
        <v>34</v>
      </c>
      <c r="C4" s="72">
        <f t="shared" ref="C4:C33" si="0">E4/D4*100</f>
        <v>113.99999999999999</v>
      </c>
      <c r="D4" s="13">
        <v>300000</v>
      </c>
      <c r="E4" s="14">
        <v>342000</v>
      </c>
    </row>
    <row r="5" spans="1:9" x14ac:dyDescent="0.35">
      <c r="A5" s="103" t="s">
        <v>3</v>
      </c>
      <c r="B5" s="12" t="s">
        <v>35</v>
      </c>
      <c r="C5" s="72">
        <f t="shared" si="0"/>
        <v>77.462640322234662</v>
      </c>
      <c r="D5" s="13">
        <v>83914</v>
      </c>
      <c r="E5" s="14">
        <v>65002</v>
      </c>
    </row>
    <row r="6" spans="1:9" x14ac:dyDescent="0.35">
      <c r="A6" s="103" t="s">
        <v>4</v>
      </c>
      <c r="B6" s="12" t="s">
        <v>36</v>
      </c>
      <c r="C6" s="72">
        <f t="shared" si="0"/>
        <v>59.289589814077978</v>
      </c>
      <c r="D6" s="13">
        <v>69115</v>
      </c>
      <c r="E6" s="14">
        <v>40978</v>
      </c>
    </row>
    <row r="7" spans="1:9" x14ac:dyDescent="0.35">
      <c r="A7" s="103" t="s">
        <v>5</v>
      </c>
      <c r="B7" s="12" t="s">
        <v>37</v>
      </c>
      <c r="C7" s="72">
        <f t="shared" si="0"/>
        <v>52.429461832316868</v>
      </c>
      <c r="D7" s="13">
        <v>14921</v>
      </c>
      <c r="E7" s="14">
        <v>7823</v>
      </c>
    </row>
    <row r="8" spans="1:9" x14ac:dyDescent="0.35">
      <c r="A8" s="103" t="s">
        <v>6</v>
      </c>
      <c r="B8" s="12" t="s">
        <v>67</v>
      </c>
      <c r="C8" s="72">
        <f t="shared" si="0"/>
        <v>81.431852170615628</v>
      </c>
      <c r="D8" s="13">
        <v>234703</v>
      </c>
      <c r="E8" s="14">
        <v>191123</v>
      </c>
      <c r="G8" s="86"/>
    </row>
    <row r="9" spans="1:9" x14ac:dyDescent="0.35">
      <c r="A9" s="103" t="s">
        <v>7</v>
      </c>
      <c r="B9" s="12" t="s">
        <v>65</v>
      </c>
      <c r="C9" s="72">
        <f t="shared" si="0"/>
        <v>88.252796352890144</v>
      </c>
      <c r="D9" s="13">
        <v>198294</v>
      </c>
      <c r="E9" s="14">
        <v>175000</v>
      </c>
    </row>
    <row r="10" spans="1:9" x14ac:dyDescent="0.35">
      <c r="A10" s="103" t="s">
        <v>8</v>
      </c>
      <c r="B10" s="12" t="s">
        <v>59</v>
      </c>
      <c r="C10" s="109">
        <f t="shared" si="0"/>
        <v>77.773589646940565</v>
      </c>
      <c r="D10" s="76">
        <v>39795</v>
      </c>
      <c r="E10" s="77">
        <v>30950</v>
      </c>
    </row>
    <row r="11" spans="1:9" x14ac:dyDescent="0.35">
      <c r="A11" s="103" t="s">
        <v>9</v>
      </c>
      <c r="B11" s="12" t="s">
        <v>59</v>
      </c>
      <c r="C11" s="109">
        <f t="shared" si="0"/>
        <v>90.871305781231598</v>
      </c>
      <c r="D11" s="76">
        <v>84930</v>
      </c>
      <c r="E11" s="77">
        <v>77177</v>
      </c>
    </row>
    <row r="12" spans="1:9" x14ac:dyDescent="0.35">
      <c r="A12" s="103" t="s">
        <v>10</v>
      </c>
      <c r="B12" s="12" t="s">
        <v>54</v>
      </c>
      <c r="C12" s="72">
        <f t="shared" si="0"/>
        <v>82.021237641889428</v>
      </c>
      <c r="D12" s="104">
        <v>2731000</v>
      </c>
      <c r="E12" s="105">
        <v>2240000</v>
      </c>
    </row>
    <row r="13" spans="1:9" x14ac:dyDescent="0.35">
      <c r="A13" s="103" t="s">
        <v>11</v>
      </c>
      <c r="B13" s="12" t="s">
        <v>64</v>
      </c>
      <c r="C13" s="72">
        <f t="shared" si="0"/>
        <v>84.132692378261353</v>
      </c>
      <c r="D13" s="13">
        <v>2725100</v>
      </c>
      <c r="E13" s="14">
        <v>2292700</v>
      </c>
    </row>
    <row r="14" spans="1:9" x14ac:dyDescent="0.35">
      <c r="A14" s="103" t="s">
        <v>12</v>
      </c>
      <c r="B14" s="12" t="s">
        <v>38</v>
      </c>
      <c r="C14" s="72">
        <f t="shared" si="0"/>
        <v>35.697674418604649</v>
      </c>
      <c r="D14" s="13">
        <v>86000</v>
      </c>
      <c r="E14" s="14">
        <v>30700</v>
      </c>
    </row>
    <row r="15" spans="1:9" x14ac:dyDescent="0.35">
      <c r="A15" s="103" t="s">
        <v>13</v>
      </c>
      <c r="B15" s="12" t="s">
        <v>59</v>
      </c>
      <c r="C15" s="109">
        <f t="shared" si="0"/>
        <v>37.761443012567874</v>
      </c>
      <c r="D15" s="76">
        <v>150463</v>
      </c>
      <c r="E15" s="77">
        <v>56817</v>
      </c>
    </row>
    <row r="16" spans="1:9" x14ac:dyDescent="0.35">
      <c r="A16" s="103" t="s">
        <v>14</v>
      </c>
      <c r="B16" s="12" t="s">
        <v>55</v>
      </c>
      <c r="C16" s="72">
        <f t="shared" si="0"/>
        <v>84.38101234827019</v>
      </c>
      <c r="D16" s="13">
        <v>171522</v>
      </c>
      <c r="E16" s="14">
        <v>144732</v>
      </c>
    </row>
    <row r="17" spans="1:5" x14ac:dyDescent="0.35">
      <c r="A17" s="103" t="s">
        <v>15</v>
      </c>
      <c r="B17" s="12" t="s">
        <v>39</v>
      </c>
      <c r="C17" s="72">
        <f t="shared" si="0"/>
        <v>84.812612200383739</v>
      </c>
      <c r="D17" s="13">
        <v>2849812</v>
      </c>
      <c r="E17" s="14">
        <v>2417000</v>
      </c>
    </row>
    <row r="18" spans="1:5" x14ac:dyDescent="0.35">
      <c r="A18" s="103" t="s">
        <v>16</v>
      </c>
      <c r="B18" s="12" t="s">
        <v>59</v>
      </c>
      <c r="C18" s="109">
        <f t="shared" si="0"/>
        <v>70.095952023988005</v>
      </c>
      <c r="D18" s="76">
        <v>66700</v>
      </c>
      <c r="E18" s="77">
        <v>46754</v>
      </c>
    </row>
    <row r="19" spans="1:5" x14ac:dyDescent="0.35">
      <c r="A19" s="103" t="s">
        <v>17</v>
      </c>
      <c r="B19" s="12" t="s">
        <v>59</v>
      </c>
      <c r="C19" s="109">
        <f t="shared" si="0"/>
        <v>63.380962681154806</v>
      </c>
      <c r="D19" s="76">
        <v>78593</v>
      </c>
      <c r="E19" s="77">
        <v>49813</v>
      </c>
    </row>
    <row r="20" spans="1:5" x14ac:dyDescent="0.35">
      <c r="A20" s="103" t="s">
        <v>18</v>
      </c>
      <c r="B20" s="12" t="s">
        <v>59</v>
      </c>
      <c r="C20" s="109">
        <f t="shared" si="0"/>
        <v>99.026609678753616</v>
      </c>
      <c r="D20" s="87">
        <v>36265</v>
      </c>
      <c r="E20" s="88">
        <v>35912</v>
      </c>
    </row>
    <row r="21" spans="1:5" x14ac:dyDescent="0.35">
      <c r="A21" s="103" t="s">
        <v>19</v>
      </c>
      <c r="B21" s="12" t="s">
        <v>59</v>
      </c>
      <c r="C21" s="109">
        <f t="shared" si="0"/>
        <v>62.49324689357104</v>
      </c>
      <c r="D21" s="76">
        <v>14808</v>
      </c>
      <c r="E21" s="77">
        <v>9254</v>
      </c>
    </row>
    <row r="22" spans="1:5" x14ac:dyDescent="0.35">
      <c r="A22" s="103" t="s">
        <v>20</v>
      </c>
      <c r="B22" s="12" t="s">
        <v>68</v>
      </c>
      <c r="C22" s="72">
        <f t="shared" si="0"/>
        <v>87.3046875</v>
      </c>
      <c r="D22" s="13">
        <v>512000</v>
      </c>
      <c r="E22" s="14">
        <v>447000</v>
      </c>
    </row>
    <row r="23" spans="1:5" x14ac:dyDescent="0.35">
      <c r="A23" s="103" t="s">
        <v>21</v>
      </c>
      <c r="B23" s="12" t="s">
        <v>69</v>
      </c>
      <c r="C23" s="72">
        <f t="shared" si="0"/>
        <v>72.838409827152248</v>
      </c>
      <c r="D23" s="96">
        <v>1359173</v>
      </c>
      <c r="E23" s="14">
        <v>990000</v>
      </c>
    </row>
    <row r="24" spans="1:5" x14ac:dyDescent="0.35">
      <c r="A24" s="103" t="s">
        <v>22</v>
      </c>
      <c r="B24" s="12" t="s">
        <v>56</v>
      </c>
      <c r="C24" s="72">
        <f t="shared" si="0"/>
        <v>54.37665782493368</v>
      </c>
      <c r="D24" s="13">
        <v>377000</v>
      </c>
      <c r="E24" s="14">
        <v>205000</v>
      </c>
    </row>
    <row r="25" spans="1:5" x14ac:dyDescent="0.35">
      <c r="A25" s="103" t="s">
        <v>23</v>
      </c>
      <c r="B25" s="12" t="s">
        <v>40</v>
      </c>
      <c r="C25" s="72">
        <f t="shared" si="0"/>
        <v>64.199711945146319</v>
      </c>
      <c r="D25" s="13">
        <v>438111</v>
      </c>
      <c r="E25" s="14">
        <v>281266</v>
      </c>
    </row>
    <row r="26" spans="1:5" x14ac:dyDescent="0.35">
      <c r="A26" s="103" t="s">
        <v>24</v>
      </c>
      <c r="B26" s="12" t="s">
        <v>59</v>
      </c>
      <c r="C26" s="109">
        <f t="shared" si="0"/>
        <v>74.409882852344495</v>
      </c>
      <c r="D26" s="76">
        <v>97057</v>
      </c>
      <c r="E26" s="77">
        <v>72220</v>
      </c>
    </row>
    <row r="27" spans="1:5" x14ac:dyDescent="0.35">
      <c r="A27" s="103" t="s">
        <v>25</v>
      </c>
      <c r="B27" s="12" t="s">
        <v>59</v>
      </c>
      <c r="C27" s="109">
        <f t="shared" si="0"/>
        <v>98.358980348643684</v>
      </c>
      <c r="D27" s="76">
        <v>34247</v>
      </c>
      <c r="E27" s="77">
        <v>33685</v>
      </c>
    </row>
    <row r="28" spans="1:5" x14ac:dyDescent="0.35">
      <c r="A28" s="103" t="s">
        <v>26</v>
      </c>
      <c r="B28" s="12" t="s">
        <v>53</v>
      </c>
      <c r="C28" s="72">
        <f t="shared" si="0"/>
        <v>72.813697227174444</v>
      </c>
      <c r="D28" s="13">
        <v>1476328</v>
      </c>
      <c r="E28" s="14">
        <v>1074969</v>
      </c>
    </row>
    <row r="29" spans="1:5" ht="15" thickBot="1" x14ac:dyDescent="0.4">
      <c r="A29" s="103" t="s">
        <v>27</v>
      </c>
      <c r="B29" s="12" t="s">
        <v>41</v>
      </c>
      <c r="C29" s="72">
        <f t="shared" si="0"/>
        <v>87.77808914420936</v>
      </c>
      <c r="D29" s="13">
        <v>256932</v>
      </c>
      <c r="E29" s="14">
        <v>225530</v>
      </c>
    </row>
    <row r="30" spans="1:5" s="2" customFormat="1" ht="15" thickBot="1" x14ac:dyDescent="0.4">
      <c r="A30" s="3" t="s">
        <v>28</v>
      </c>
      <c r="B30" s="4"/>
      <c r="C30" s="73">
        <f t="shared" si="0"/>
        <v>80.099894055240753</v>
      </c>
      <c r="D30" s="5">
        <f>SUM(D3:D29)</f>
        <v>14798278</v>
      </c>
      <c r="E30" s="15">
        <f>SUM(E3:E29)</f>
        <v>11853405</v>
      </c>
    </row>
    <row r="31" spans="1:5" x14ac:dyDescent="0.35">
      <c r="A31" s="103" t="s">
        <v>29</v>
      </c>
      <c r="B31" s="12" t="s">
        <v>42</v>
      </c>
      <c r="C31" s="72">
        <f t="shared" si="0"/>
        <v>73.576133281673776</v>
      </c>
      <c r="D31" s="13">
        <v>2581000</v>
      </c>
      <c r="E31" s="14">
        <v>1899000</v>
      </c>
    </row>
    <row r="32" spans="1:5" x14ac:dyDescent="0.35">
      <c r="A32" s="103" t="s">
        <v>30</v>
      </c>
      <c r="B32" s="12" t="s">
        <v>59</v>
      </c>
      <c r="C32" s="109">
        <f t="shared" si="0"/>
        <v>90.378500249922894</v>
      </c>
      <c r="D32" s="87">
        <v>94029</v>
      </c>
      <c r="E32" s="88">
        <v>84982</v>
      </c>
    </row>
    <row r="33" spans="1:5" ht="15" thickBot="1" x14ac:dyDescent="0.4">
      <c r="A33" s="103" t="s">
        <v>31</v>
      </c>
      <c r="B33" s="12" t="s">
        <v>43</v>
      </c>
      <c r="C33" s="72">
        <f t="shared" si="0"/>
        <v>94.675947558339686</v>
      </c>
      <c r="D33" s="13">
        <v>331721</v>
      </c>
      <c r="E33" s="14">
        <v>314060</v>
      </c>
    </row>
    <row r="34" spans="1:5" s="2" customFormat="1" ht="15" thickBot="1" x14ac:dyDescent="0.4">
      <c r="A34" s="3" t="s">
        <v>32</v>
      </c>
      <c r="B34" s="4"/>
      <c r="C34" s="73">
        <f>E34/D34*100</f>
        <v>79.480060351491716</v>
      </c>
      <c r="D34" s="5">
        <f>SUM(D30:D33)</f>
        <v>17805028</v>
      </c>
      <c r="E34" s="15">
        <f>SUM(E30:E33)</f>
        <v>14151447</v>
      </c>
    </row>
    <row r="37" spans="1:5" x14ac:dyDescent="0.35">
      <c r="A37" s="69"/>
      <c r="B37" s="69"/>
    </row>
    <row r="38" spans="1:5" x14ac:dyDescent="0.35">
      <c r="A38" s="69"/>
    </row>
  </sheetData>
  <phoneticPr fontId="6"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19B6F-905F-4B54-8620-B73A404926C1}">
  <sheetPr>
    <tabColor rgb="FF00B0F0"/>
  </sheetPr>
  <dimension ref="A1:M35"/>
  <sheetViews>
    <sheetView workbookViewId="0">
      <pane xSplit="1" topLeftCell="B1" activePane="topRight" state="frozen"/>
      <selection pane="topRight"/>
    </sheetView>
  </sheetViews>
  <sheetFormatPr defaultRowHeight="14.5" x14ac:dyDescent="0.35"/>
  <cols>
    <col min="1" max="1" width="33" customWidth="1"/>
    <col min="2" max="4" width="18.7265625" customWidth="1"/>
    <col min="5" max="7" width="17.54296875" customWidth="1"/>
    <col min="8" max="10" width="18.54296875" customWidth="1"/>
    <col min="11" max="13" width="19.1796875" customWidth="1"/>
  </cols>
  <sheetData>
    <row r="1" spans="1:13" ht="43" customHeight="1" thickTop="1" thickBot="1" x14ac:dyDescent="0.4">
      <c r="A1" s="21" t="s">
        <v>0</v>
      </c>
      <c r="B1" s="89" t="s">
        <v>52</v>
      </c>
      <c r="C1" s="90"/>
      <c r="D1" s="91"/>
      <c r="E1" s="93" t="s">
        <v>44</v>
      </c>
      <c r="F1" s="93"/>
      <c r="G1" s="95"/>
      <c r="H1" s="92" t="s">
        <v>72</v>
      </c>
      <c r="I1" s="93"/>
      <c r="J1" s="93"/>
      <c r="K1" s="92" t="s">
        <v>73</v>
      </c>
      <c r="L1" s="93"/>
      <c r="M1" s="94"/>
    </row>
    <row r="2" spans="1:13" ht="15" thickBot="1" x14ac:dyDescent="0.4">
      <c r="A2" s="22"/>
      <c r="B2" s="26">
        <v>2021</v>
      </c>
      <c r="C2" s="84">
        <v>2020</v>
      </c>
      <c r="D2" s="42">
        <v>2019</v>
      </c>
      <c r="E2" s="27">
        <v>2021</v>
      </c>
      <c r="F2" s="33">
        <v>2020</v>
      </c>
      <c r="G2" s="46">
        <v>2019</v>
      </c>
      <c r="H2" s="28">
        <v>2021</v>
      </c>
      <c r="I2" s="33">
        <v>2020</v>
      </c>
      <c r="J2" s="42">
        <v>2019</v>
      </c>
      <c r="K2" s="27">
        <v>2021</v>
      </c>
      <c r="L2" s="33">
        <v>2020</v>
      </c>
      <c r="M2" s="38">
        <v>2019</v>
      </c>
    </row>
    <row r="3" spans="1:13" x14ac:dyDescent="0.35">
      <c r="A3" s="23" t="s">
        <v>1</v>
      </c>
      <c r="B3" s="78">
        <f>'Collection for Recycling 2021'!C3</f>
        <v>86.678758888585691</v>
      </c>
      <c r="C3" s="49">
        <f>L3/I3*100</f>
        <v>89.311113610352152</v>
      </c>
      <c r="D3" s="81">
        <v>86.334076490007078</v>
      </c>
      <c r="E3" s="55">
        <f t="shared" ref="E3:E29" si="0">(H3-I3)/I3</f>
        <v>3.0369086446542338E-2</v>
      </c>
      <c r="F3" s="56">
        <v>0</v>
      </c>
      <c r="G3" s="57">
        <v>5.152695652173913E-2</v>
      </c>
      <c r="H3" s="29">
        <f>'Collection for Recycling 2021'!D3</f>
        <v>311495</v>
      </c>
      <c r="I3" s="34">
        <v>302314</v>
      </c>
      <c r="J3" s="43">
        <v>302314</v>
      </c>
      <c r="K3" s="31">
        <f>'Collection for Recycling 2021'!E3</f>
        <v>270000</v>
      </c>
      <c r="L3" s="36">
        <v>270000</v>
      </c>
      <c r="M3" s="39">
        <v>261000</v>
      </c>
    </row>
    <row r="4" spans="1:13" x14ac:dyDescent="0.35">
      <c r="A4" s="23" t="s">
        <v>2</v>
      </c>
      <c r="B4" s="79">
        <f>'Collection for Recycling 2021'!C4</f>
        <v>113.99999999999999</v>
      </c>
      <c r="C4" s="50">
        <f>L4/I4*100</f>
        <v>102.25356003038372</v>
      </c>
      <c r="D4" s="82">
        <v>97.545078028816775</v>
      </c>
      <c r="E4" s="55">
        <f t="shared" si="0"/>
        <v>-9.9296550606023298E-2</v>
      </c>
      <c r="F4" s="56">
        <v>2.259658042509817E-2</v>
      </c>
      <c r="G4" s="58">
        <v>2.6951271420238676E-2</v>
      </c>
      <c r="H4" s="29">
        <f>'Collection for Recycling 2021'!D4</f>
        <v>300000</v>
      </c>
      <c r="I4" s="34">
        <v>333073</v>
      </c>
      <c r="J4" s="43">
        <v>325713</v>
      </c>
      <c r="K4" s="31">
        <f>'Collection for Recycling 2021'!E4</f>
        <v>342000</v>
      </c>
      <c r="L4" s="36">
        <v>340579</v>
      </c>
      <c r="M4" s="39">
        <v>317717</v>
      </c>
    </row>
    <row r="5" spans="1:13" x14ac:dyDescent="0.35">
      <c r="A5" s="23" t="s">
        <v>3</v>
      </c>
      <c r="B5" s="79">
        <f>'Collection for Recycling 2021'!C5</f>
        <v>77.462640322234662</v>
      </c>
      <c r="C5" s="50">
        <f>L5/I5*100</f>
        <v>83.320697498104622</v>
      </c>
      <c r="D5" s="82">
        <v>78.136561267031041</v>
      </c>
      <c r="E5" s="55">
        <f t="shared" si="0"/>
        <v>9.688635591226373E-2</v>
      </c>
      <c r="F5" s="56">
        <v>-0.14493288178028144</v>
      </c>
      <c r="G5" s="58">
        <v>1.3721135761064153E-2</v>
      </c>
      <c r="H5" s="29">
        <f>'Collection for Recycling 2021'!D5</f>
        <v>83914</v>
      </c>
      <c r="I5" s="34">
        <v>76502</v>
      </c>
      <c r="J5" s="43">
        <v>89469</v>
      </c>
      <c r="K5" s="31">
        <f>'Collection for Recycling 2021'!E5</f>
        <v>65002</v>
      </c>
      <c r="L5" s="36">
        <v>63742</v>
      </c>
      <c r="M5" s="39">
        <v>69908</v>
      </c>
    </row>
    <row r="6" spans="1:13" x14ac:dyDescent="0.35">
      <c r="A6" s="23" t="s">
        <v>4</v>
      </c>
      <c r="B6" s="79">
        <f>'Collection for Recycling 2021'!C6</f>
        <v>59.289589814077978</v>
      </c>
      <c r="C6" s="50">
        <f>L6/I6*100</f>
        <v>59.353583072726067</v>
      </c>
      <c r="D6" s="82">
        <v>53.135240890193202</v>
      </c>
      <c r="E6" s="55">
        <f t="shared" si="0"/>
        <v>0.14969392507818219</v>
      </c>
      <c r="F6" s="56">
        <v>-0.26490584494986547</v>
      </c>
      <c r="G6" s="58">
        <v>-7.3807717136482556E-2</v>
      </c>
      <c r="H6" s="29">
        <f>'Collection for Recycling 2021'!D6</f>
        <v>69115</v>
      </c>
      <c r="I6" s="34">
        <v>60116</v>
      </c>
      <c r="J6" s="43">
        <v>81780</v>
      </c>
      <c r="K6" s="31">
        <f>'Collection for Recycling 2021'!E6</f>
        <v>40978</v>
      </c>
      <c r="L6" s="36">
        <v>35681</v>
      </c>
      <c r="M6" s="39">
        <v>43454</v>
      </c>
    </row>
    <row r="7" spans="1:13" x14ac:dyDescent="0.35">
      <c r="A7" s="23" t="s">
        <v>5</v>
      </c>
      <c r="B7" s="79">
        <f>'Collection for Recycling 2021'!C7</f>
        <v>52.429461832316868</v>
      </c>
      <c r="C7" s="50">
        <f>L7/I7*100</f>
        <v>34.791779340183879</v>
      </c>
      <c r="D7" s="82">
        <v>46.975164508596897</v>
      </c>
      <c r="E7" s="55">
        <f t="shared" si="0"/>
        <v>-0.19302325581395349</v>
      </c>
      <c r="F7" s="56">
        <v>-1.8785820420292931E-2</v>
      </c>
      <c r="G7" s="58">
        <v>0.17422731804586242</v>
      </c>
      <c r="H7" s="29">
        <f>'Collection for Recycling 2021'!D7</f>
        <v>14921</v>
      </c>
      <c r="I7" s="34">
        <v>18490</v>
      </c>
      <c r="J7" s="43">
        <v>18844</v>
      </c>
      <c r="K7" s="31">
        <f>'Collection for Recycling 2021'!E7</f>
        <v>7823</v>
      </c>
      <c r="L7" s="36">
        <v>6433</v>
      </c>
      <c r="M7" s="39">
        <v>8852</v>
      </c>
    </row>
    <row r="8" spans="1:13" x14ac:dyDescent="0.35">
      <c r="A8" s="23" t="s">
        <v>6</v>
      </c>
      <c r="B8" s="79">
        <f>'Collection for Recycling 2021'!C8</f>
        <v>81.431852170615628</v>
      </c>
      <c r="C8" s="50">
        <f>L8/I8*100</f>
        <v>87.668823955349069</v>
      </c>
      <c r="D8" s="82">
        <v>79.020368866022807</v>
      </c>
      <c r="E8" s="55">
        <f t="shared" si="0"/>
        <v>5.5570796997485912E-2</v>
      </c>
      <c r="F8" s="56">
        <v>-4.4322377384928155E-2</v>
      </c>
      <c r="G8" s="58">
        <v>6.9750654056067202E-2</v>
      </c>
      <c r="H8" s="29">
        <f>'Collection for Recycling 2021'!D8</f>
        <v>234703</v>
      </c>
      <c r="I8" s="34">
        <v>222347</v>
      </c>
      <c r="J8" s="43">
        <v>232659</v>
      </c>
      <c r="K8" s="31">
        <f>'Collection for Recycling 2021'!E8</f>
        <v>191123</v>
      </c>
      <c r="L8" s="36">
        <v>194929</v>
      </c>
      <c r="M8" s="39">
        <v>183848</v>
      </c>
    </row>
    <row r="9" spans="1:13" x14ac:dyDescent="0.35">
      <c r="A9" s="23" t="s">
        <v>7</v>
      </c>
      <c r="B9" s="79">
        <f>'Collection for Recycling 2021'!C9</f>
        <v>88.252796352890144</v>
      </c>
      <c r="C9" s="50">
        <f>L9/I9*100</f>
        <v>71.094451904591693</v>
      </c>
      <c r="D9" s="82">
        <v>86.882884204350191</v>
      </c>
      <c r="E9" s="55">
        <f t="shared" si="0"/>
        <v>-4.2178277124612369E-2</v>
      </c>
      <c r="F9" s="56">
        <v>8.4541720799631195E-2</v>
      </c>
      <c r="G9" s="58">
        <v>0</v>
      </c>
      <c r="H9" s="29">
        <f>'Collection for Recycling 2021'!D9</f>
        <v>198294</v>
      </c>
      <c r="I9" s="34">
        <v>207026</v>
      </c>
      <c r="J9" s="43">
        <v>190888</v>
      </c>
      <c r="K9" s="31">
        <f>'Collection for Recycling 2021'!E9</f>
        <v>175000</v>
      </c>
      <c r="L9" s="36">
        <v>147184</v>
      </c>
      <c r="M9" s="39">
        <v>165849</v>
      </c>
    </row>
    <row r="10" spans="1:13" x14ac:dyDescent="0.35">
      <c r="A10" s="23" t="s">
        <v>8</v>
      </c>
      <c r="B10" s="79">
        <f>'Collection for Recycling 2021'!C10</f>
        <v>77.773589646940565</v>
      </c>
      <c r="C10" s="50">
        <f>L10/I10*100</f>
        <v>105.00681756203983</v>
      </c>
      <c r="D10" s="82">
        <v>65.274065994000537</v>
      </c>
      <c r="E10" s="55">
        <f t="shared" si="0"/>
        <v>8.5219525497682025E-2</v>
      </c>
      <c r="F10" s="56">
        <v>0</v>
      </c>
      <c r="G10" s="58">
        <v>1.9262306473580341E-2</v>
      </c>
      <c r="H10" s="29">
        <f>'Collection for Recycling 2021'!D10</f>
        <v>39795</v>
      </c>
      <c r="I10" s="34">
        <v>36670</v>
      </c>
      <c r="J10" s="43">
        <v>36670</v>
      </c>
      <c r="K10" s="31">
        <f>'Collection for Recycling 2021'!E10</f>
        <v>30950</v>
      </c>
      <c r="L10" s="36">
        <v>38506</v>
      </c>
      <c r="M10" s="39">
        <v>23936</v>
      </c>
    </row>
    <row r="11" spans="1:13" x14ac:dyDescent="0.35">
      <c r="A11" s="23" t="s">
        <v>9</v>
      </c>
      <c r="B11" s="79">
        <f>'Collection for Recycling 2021'!C11</f>
        <v>90.871305781231598</v>
      </c>
      <c r="C11" s="50">
        <f>L11/I11*100</f>
        <v>97.360511104350465</v>
      </c>
      <c r="D11" s="82">
        <v>97.588524450190889</v>
      </c>
      <c r="E11" s="55">
        <f t="shared" si="0"/>
        <v>3.3526011560693639E-2</v>
      </c>
      <c r="F11" s="56">
        <v>2.3419489406340337E-3</v>
      </c>
      <c r="G11" s="58">
        <v>2.7034137175070468E-2</v>
      </c>
      <c r="H11" s="29">
        <f>'Collection for Recycling 2021'!D11</f>
        <v>84930</v>
      </c>
      <c r="I11" s="34">
        <v>82175</v>
      </c>
      <c r="J11" s="43">
        <v>81983</v>
      </c>
      <c r="K11" s="31">
        <f>'Collection for Recycling 2021'!E11</f>
        <v>77177</v>
      </c>
      <c r="L11" s="36">
        <v>80006</v>
      </c>
      <c r="M11" s="39">
        <v>80006</v>
      </c>
    </row>
    <row r="12" spans="1:13" x14ac:dyDescent="0.35">
      <c r="A12" s="23" t="s">
        <v>10</v>
      </c>
      <c r="B12" s="79">
        <f>'Collection for Recycling 2021'!C12</f>
        <v>82.021237641889428</v>
      </c>
      <c r="C12" s="50">
        <f>L12/I12*100</f>
        <v>79.95795374912403</v>
      </c>
      <c r="D12" s="82">
        <v>77.07995330496216</v>
      </c>
      <c r="E12" s="55">
        <f t="shared" si="0"/>
        <v>-4.309740714786265E-2</v>
      </c>
      <c r="F12" s="56">
        <v>-1.16609463744683E-2</v>
      </c>
      <c r="G12" s="58">
        <v>1.0382435269419175E-2</v>
      </c>
      <c r="H12" s="29">
        <f>'Collection for Recycling 2021'!D12</f>
        <v>2731000</v>
      </c>
      <c r="I12" s="34">
        <v>2854000</v>
      </c>
      <c r="J12" s="43">
        <v>2887673</v>
      </c>
      <c r="K12" s="31">
        <f>'Collection for Recycling 2021'!E12</f>
        <v>2240000</v>
      </c>
      <c r="L12" s="36">
        <v>2282000</v>
      </c>
      <c r="M12" s="39">
        <v>2225817</v>
      </c>
    </row>
    <row r="13" spans="1:13" x14ac:dyDescent="0.35">
      <c r="A13" s="23" t="s">
        <v>11</v>
      </c>
      <c r="B13" s="79">
        <f>'Collection for Recycling 2021'!C13</f>
        <v>84.132692378261353</v>
      </c>
      <c r="C13" s="50">
        <f>L13/I13*100</f>
        <v>84.010330315010833</v>
      </c>
      <c r="D13" s="82">
        <v>84.100003240545703</v>
      </c>
      <c r="E13" s="55">
        <f t="shared" si="0"/>
        <v>-0.13113760999872465</v>
      </c>
      <c r="F13" s="56">
        <v>1.6364755824880908E-2</v>
      </c>
      <c r="G13" s="58">
        <v>6.3077029075375504E-2</v>
      </c>
      <c r="H13" s="29">
        <f>'Collection for Recycling 2021'!D13</f>
        <v>2725100</v>
      </c>
      <c r="I13" s="34">
        <v>3136400</v>
      </c>
      <c r="J13" s="43">
        <v>3085900</v>
      </c>
      <c r="K13" s="31">
        <f>'Collection for Recycling 2021'!E13</f>
        <v>2292700</v>
      </c>
      <c r="L13" s="36">
        <v>2634900</v>
      </c>
      <c r="M13" s="39">
        <v>2595242</v>
      </c>
    </row>
    <row r="14" spans="1:13" x14ac:dyDescent="0.35">
      <c r="A14" s="23" t="s">
        <v>12</v>
      </c>
      <c r="B14" s="79">
        <f>'Collection for Recycling 2021'!C14</f>
        <v>35.697674418604649</v>
      </c>
      <c r="C14" s="50">
        <f>L14/I14*100</f>
        <v>32.467532467532465</v>
      </c>
      <c r="D14" s="82">
        <v>31.067961165048541</v>
      </c>
      <c r="E14" s="55">
        <f t="shared" si="0"/>
        <v>0.11688311688311688</v>
      </c>
      <c r="F14" s="56">
        <v>-0.25242718446601942</v>
      </c>
      <c r="G14" s="58">
        <v>0.03</v>
      </c>
      <c r="H14" s="29">
        <f>'Collection for Recycling 2021'!D14</f>
        <v>86000</v>
      </c>
      <c r="I14" s="34">
        <v>77000</v>
      </c>
      <c r="J14" s="43">
        <v>103000</v>
      </c>
      <c r="K14" s="31">
        <f>'Collection for Recycling 2021'!E14</f>
        <v>30700</v>
      </c>
      <c r="L14" s="36">
        <v>25000</v>
      </c>
      <c r="M14" s="39">
        <v>32000</v>
      </c>
    </row>
    <row r="15" spans="1:13" x14ac:dyDescent="0.35">
      <c r="A15" s="23" t="s">
        <v>13</v>
      </c>
      <c r="B15" s="79">
        <f>'Collection for Recycling 2021'!C15</f>
        <v>37.761443012567874</v>
      </c>
      <c r="C15" s="50">
        <f>L15/I15*100</f>
        <v>28.703652623771781</v>
      </c>
      <c r="D15" s="82">
        <v>28.703652623771781</v>
      </c>
      <c r="E15" s="55">
        <f t="shared" si="0"/>
        <v>-7.7723224410486499E-2</v>
      </c>
      <c r="F15" s="56">
        <v>0</v>
      </c>
      <c r="G15" s="58">
        <v>0.1488943661971831</v>
      </c>
      <c r="H15" s="29">
        <f>'Collection for Recycling 2021'!D15</f>
        <v>150463</v>
      </c>
      <c r="I15" s="34">
        <v>163143</v>
      </c>
      <c r="J15" s="43">
        <v>163143</v>
      </c>
      <c r="K15" s="31">
        <f>'Collection for Recycling 2021'!E15</f>
        <v>56817</v>
      </c>
      <c r="L15" s="36">
        <v>46828</v>
      </c>
      <c r="M15" s="39">
        <v>46828</v>
      </c>
    </row>
    <row r="16" spans="1:13" x14ac:dyDescent="0.35">
      <c r="A16" s="23" t="s">
        <v>14</v>
      </c>
      <c r="B16" s="79">
        <f>'Collection for Recycling 2021'!C16</f>
        <v>84.38101234827019</v>
      </c>
      <c r="C16" s="50">
        <f>L16/I16*100</f>
        <v>88.376568303453922</v>
      </c>
      <c r="D16" s="82">
        <v>83.731941617435339</v>
      </c>
      <c r="E16" s="55">
        <f t="shared" si="0"/>
        <v>3.2579767788728686E-3</v>
      </c>
      <c r="F16" s="56">
        <v>6.0945489748299657E-2</v>
      </c>
      <c r="G16" s="58">
        <v>-2.6090740416170578E-2</v>
      </c>
      <c r="H16" s="29">
        <f>'Collection for Recycling 2021'!D16</f>
        <v>171522</v>
      </c>
      <c r="I16" s="34">
        <v>170965</v>
      </c>
      <c r="J16" s="43">
        <v>161144</v>
      </c>
      <c r="K16" s="31">
        <f>'Collection for Recycling 2021'!E16</f>
        <v>144732</v>
      </c>
      <c r="L16" s="36">
        <v>151093</v>
      </c>
      <c r="M16" s="39">
        <v>134929</v>
      </c>
    </row>
    <row r="17" spans="1:13" x14ac:dyDescent="0.35">
      <c r="A17" s="23" t="s">
        <v>15</v>
      </c>
      <c r="B17" s="79">
        <f>'Collection for Recycling 2021'!C17</f>
        <v>84.812612200383739</v>
      </c>
      <c r="C17" s="50">
        <f>L17/I17*100</f>
        <v>87.91795889431792</v>
      </c>
      <c r="D17" s="82">
        <v>87.234813262977866</v>
      </c>
      <c r="E17" s="55">
        <f t="shared" si="0"/>
        <v>4.5699725678355306E-2</v>
      </c>
      <c r="F17" s="56">
        <v>1.7715090203635032E-2</v>
      </c>
      <c r="G17" s="58">
        <v>4.2148596940761104E-2</v>
      </c>
      <c r="H17" s="29">
        <f>'Collection for Recycling 2021'!D17</f>
        <v>2849812</v>
      </c>
      <c r="I17" s="34">
        <v>2725268</v>
      </c>
      <c r="J17" s="43">
        <v>2677830</v>
      </c>
      <c r="K17" s="31">
        <f>'Collection for Recycling 2021'!E17</f>
        <v>2417000</v>
      </c>
      <c r="L17" s="36">
        <v>2396000</v>
      </c>
      <c r="M17" s="39">
        <v>2336000</v>
      </c>
    </row>
    <row r="18" spans="1:13" x14ac:dyDescent="0.35">
      <c r="A18" s="23" t="s">
        <v>16</v>
      </c>
      <c r="B18" s="79">
        <f>'Collection for Recycling 2021'!C18</f>
        <v>70.095952023988005</v>
      </c>
      <c r="C18" s="50">
        <f>L18/I18*100</f>
        <v>68.987168987168985</v>
      </c>
      <c r="D18" s="82">
        <v>68.987168987168985</v>
      </c>
      <c r="E18" s="55">
        <f t="shared" si="0"/>
        <v>1.1617678284344951E-2</v>
      </c>
      <c r="F18" s="56">
        <v>0</v>
      </c>
      <c r="G18" s="58">
        <v>4.4565200171099953E-2</v>
      </c>
      <c r="H18" s="29">
        <f>'Collection for Recycling 2021'!D18</f>
        <v>66700</v>
      </c>
      <c r="I18" s="34">
        <v>65934</v>
      </c>
      <c r="J18" s="43">
        <v>65934</v>
      </c>
      <c r="K18" s="31">
        <f>'Collection for Recycling 2021'!E18</f>
        <v>46754</v>
      </c>
      <c r="L18" s="36">
        <v>45486</v>
      </c>
      <c r="M18" s="39">
        <v>45486</v>
      </c>
    </row>
    <row r="19" spans="1:13" x14ac:dyDescent="0.35">
      <c r="A19" s="23" t="s">
        <v>17</v>
      </c>
      <c r="B19" s="79">
        <f>'Collection for Recycling 2021'!C19</f>
        <v>63.380962681154806</v>
      </c>
      <c r="C19" s="50">
        <f>L19/I19*100</f>
        <v>57.297312018301149</v>
      </c>
      <c r="D19" s="82">
        <v>57.297312018301149</v>
      </c>
      <c r="E19" s="55">
        <f t="shared" si="0"/>
        <v>7.0195266755630606E-2</v>
      </c>
      <c r="F19" s="56">
        <v>0</v>
      </c>
      <c r="G19" s="58">
        <v>4.6706859936431921E-2</v>
      </c>
      <c r="H19" s="29">
        <f>'Collection for Recycling 2021'!D19</f>
        <v>78593</v>
      </c>
      <c r="I19" s="34">
        <v>73438</v>
      </c>
      <c r="J19" s="43">
        <v>73438</v>
      </c>
      <c r="K19" s="31">
        <f>'Collection for Recycling 2021'!E19</f>
        <v>49813</v>
      </c>
      <c r="L19" s="36">
        <v>42078</v>
      </c>
      <c r="M19" s="39">
        <v>42078</v>
      </c>
    </row>
    <row r="20" spans="1:13" x14ac:dyDescent="0.35">
      <c r="A20" s="23" t="s">
        <v>18</v>
      </c>
      <c r="B20" s="79">
        <f>'Collection for Recycling 2021'!C20</f>
        <v>99.026609678753616</v>
      </c>
      <c r="C20" s="50">
        <f>L20/I20*100</f>
        <v>98.366125877344373</v>
      </c>
      <c r="D20" s="82">
        <v>98.366125877344373</v>
      </c>
      <c r="E20" s="55">
        <f t="shared" si="0"/>
        <v>4.317684961454378E-2</v>
      </c>
      <c r="F20" s="56">
        <v>0</v>
      </c>
      <c r="G20" s="58">
        <v>4.739884393063584E-3</v>
      </c>
      <c r="H20" s="29">
        <f>'Collection for Recycling 2021'!D20</f>
        <v>36265</v>
      </c>
      <c r="I20" s="34">
        <v>34764</v>
      </c>
      <c r="J20" s="43">
        <v>34764</v>
      </c>
      <c r="K20" s="31">
        <f>'Collection for Recycling 2021'!E20</f>
        <v>35912</v>
      </c>
      <c r="L20" s="36">
        <v>34196</v>
      </c>
      <c r="M20" s="39">
        <v>34196</v>
      </c>
    </row>
    <row r="21" spans="1:13" x14ac:dyDescent="0.35">
      <c r="A21" s="23" t="s">
        <v>19</v>
      </c>
      <c r="B21" s="79">
        <f>'Collection for Recycling 2021'!C21</f>
        <v>62.49324689357104</v>
      </c>
      <c r="C21" s="50">
        <f>L21/I21*100</f>
        <v>43.880471968163093</v>
      </c>
      <c r="D21" s="82">
        <v>28.63049095607235</v>
      </c>
      <c r="E21" s="55">
        <f t="shared" si="0"/>
        <v>3.3861621168749564E-2</v>
      </c>
      <c r="F21" s="56">
        <v>5.7438169066076045E-2</v>
      </c>
      <c r="G21" s="58">
        <v>0</v>
      </c>
      <c r="H21" s="29">
        <f>'Collection for Recycling 2021'!D21</f>
        <v>14808</v>
      </c>
      <c r="I21" s="34">
        <v>14323</v>
      </c>
      <c r="J21" s="43">
        <v>13545</v>
      </c>
      <c r="K21" s="31">
        <f>'Collection for Recycling 2021'!E21</f>
        <v>9254</v>
      </c>
      <c r="L21" s="36">
        <v>6285</v>
      </c>
      <c r="M21" s="39">
        <v>3878</v>
      </c>
    </row>
    <row r="22" spans="1:13" x14ac:dyDescent="0.35">
      <c r="A22" s="23" t="s">
        <v>20</v>
      </c>
      <c r="B22" s="79">
        <f>'Collection for Recycling 2021'!C22</f>
        <v>87.3046875</v>
      </c>
      <c r="C22" s="50">
        <f>L22/I22*100</f>
        <v>89.6484375</v>
      </c>
      <c r="D22" s="82">
        <v>86.614173228346459</v>
      </c>
      <c r="E22" s="55">
        <f t="shared" si="0"/>
        <v>0</v>
      </c>
      <c r="F22" s="56">
        <v>7.874015748031496E-3</v>
      </c>
      <c r="G22" s="58">
        <v>1.1952191235059761E-2</v>
      </c>
      <c r="H22" s="29">
        <f>'Collection for Recycling 2021'!D22</f>
        <v>512000</v>
      </c>
      <c r="I22" s="34">
        <v>512000</v>
      </c>
      <c r="J22" s="43">
        <v>508000</v>
      </c>
      <c r="K22" s="31">
        <f>'Collection for Recycling 2021'!E22</f>
        <v>447000</v>
      </c>
      <c r="L22" s="36">
        <v>459000</v>
      </c>
      <c r="M22" s="39">
        <v>440000</v>
      </c>
    </row>
    <row r="23" spans="1:13" x14ac:dyDescent="0.35">
      <c r="A23" s="23" t="s">
        <v>21</v>
      </c>
      <c r="B23" s="79">
        <f>'Collection for Recycling 2021'!C23</f>
        <v>72.838409827152248</v>
      </c>
      <c r="C23" s="50">
        <f>L23/I23*100</f>
        <v>67.121918990444925</v>
      </c>
      <c r="D23" s="82">
        <v>67.121918990444925</v>
      </c>
      <c r="E23" s="55">
        <f t="shared" si="0"/>
        <v>0</v>
      </c>
      <c r="F23" s="56">
        <v>0</v>
      </c>
      <c r="G23" s="58">
        <v>0.14023336993807953</v>
      </c>
      <c r="H23" s="29">
        <f>'Collection for Recycling 2021'!D23</f>
        <v>1359173</v>
      </c>
      <c r="I23" s="34">
        <v>1359173</v>
      </c>
      <c r="J23" s="43">
        <v>1359173</v>
      </c>
      <c r="K23" s="31">
        <f>'Collection for Recycling 2021'!E23</f>
        <v>990000</v>
      </c>
      <c r="L23" s="36">
        <v>912303</v>
      </c>
      <c r="M23" s="39">
        <v>912303</v>
      </c>
    </row>
    <row r="24" spans="1:13" x14ac:dyDescent="0.35">
      <c r="A24" s="23" t="s">
        <v>22</v>
      </c>
      <c r="B24" s="79">
        <f>'Collection for Recycling 2021'!C24</f>
        <v>54.37665782493368</v>
      </c>
      <c r="C24" s="50">
        <f>L24/I24*100</f>
        <v>48.62155388471178</v>
      </c>
      <c r="D24" s="82">
        <v>56.05510553103462</v>
      </c>
      <c r="E24" s="55">
        <f t="shared" si="0"/>
        <v>-5.5137844611528819E-2</v>
      </c>
      <c r="F24" s="56">
        <v>2.1515837335763809E-2</v>
      </c>
      <c r="G24" s="58">
        <v>2.9374608424144696E-3</v>
      </c>
      <c r="H24" s="29">
        <f>'Collection for Recycling 2021'!D24</f>
        <v>377000</v>
      </c>
      <c r="I24" s="34">
        <v>399000</v>
      </c>
      <c r="J24" s="43">
        <v>390596</v>
      </c>
      <c r="K24" s="31">
        <f>'Collection for Recycling 2021'!E24</f>
        <v>205000</v>
      </c>
      <c r="L24" s="36">
        <v>194000</v>
      </c>
      <c r="M24" s="39">
        <v>218949</v>
      </c>
    </row>
    <row r="25" spans="1:13" x14ac:dyDescent="0.35">
      <c r="A25" s="23" t="s">
        <v>23</v>
      </c>
      <c r="B25" s="79">
        <f>'Collection for Recycling 2021'!C25</f>
        <v>64.199711945146319</v>
      </c>
      <c r="C25" s="50">
        <f>L25/I25*100</f>
        <v>61.659428082227528</v>
      </c>
      <c r="D25" s="82">
        <v>63.333428449136818</v>
      </c>
      <c r="E25" s="55">
        <f t="shared" si="0"/>
        <v>0.143498846350605</v>
      </c>
      <c r="F25" s="56">
        <v>9.3257240690540727E-2</v>
      </c>
      <c r="G25" s="58">
        <v>0.12747968316678784</v>
      </c>
      <c r="H25" s="29">
        <f>'Collection for Recycling 2021'!D25</f>
        <v>438111</v>
      </c>
      <c r="I25" s="34">
        <v>383132</v>
      </c>
      <c r="J25" s="43">
        <v>350450</v>
      </c>
      <c r="K25" s="31">
        <f>'Collection for Recycling 2021'!E25</f>
        <v>281266</v>
      </c>
      <c r="L25" s="36">
        <v>236237</v>
      </c>
      <c r="M25" s="39">
        <v>221952</v>
      </c>
    </row>
    <row r="26" spans="1:13" x14ac:dyDescent="0.35">
      <c r="A26" s="23" t="s">
        <v>24</v>
      </c>
      <c r="B26" s="79">
        <f>'Collection for Recycling 2021'!C26</f>
        <v>74.409882852344495</v>
      </c>
      <c r="C26" s="50">
        <f>L26/I26*100</f>
        <v>69.691379460022574</v>
      </c>
      <c r="D26" s="82">
        <v>75.035542580554136</v>
      </c>
      <c r="E26" s="55">
        <f t="shared" si="0"/>
        <v>5.3227276673322339E-2</v>
      </c>
      <c r="F26" s="56">
        <v>9.767426717167881E-5</v>
      </c>
      <c r="G26" s="58">
        <v>-7.9883727189535448E-3</v>
      </c>
      <c r="H26" s="29">
        <f>'Collection for Recycling 2021'!D26</f>
        <v>97057</v>
      </c>
      <c r="I26" s="34">
        <v>92152</v>
      </c>
      <c r="J26" s="43">
        <v>92143</v>
      </c>
      <c r="K26" s="31">
        <f>'Collection for Recycling 2021'!E26</f>
        <v>72220</v>
      </c>
      <c r="L26" s="36">
        <v>64222</v>
      </c>
      <c r="M26" s="39">
        <v>69140</v>
      </c>
    </row>
    <row r="27" spans="1:13" x14ac:dyDescent="0.35">
      <c r="A27" s="23" t="s">
        <v>25</v>
      </c>
      <c r="B27" s="79">
        <f>'Collection for Recycling 2021'!C27</f>
        <v>98.358980348643684</v>
      </c>
      <c r="C27" s="50">
        <f>L27/I27*100</f>
        <v>99.476869984388273</v>
      </c>
      <c r="D27" s="82">
        <v>99.476869984388273</v>
      </c>
      <c r="E27" s="55">
        <f t="shared" si="0"/>
        <v>-6.2008709703924844E-2</v>
      </c>
      <c r="F27" s="56">
        <v>0</v>
      </c>
      <c r="G27" s="58">
        <v>5.367810452800785E-2</v>
      </c>
      <c r="H27" s="29">
        <f>'Collection for Recycling 2021'!D27</f>
        <v>34247</v>
      </c>
      <c r="I27" s="34">
        <v>36511</v>
      </c>
      <c r="J27" s="43">
        <v>36511</v>
      </c>
      <c r="K27" s="31">
        <f>'Collection for Recycling 2021'!E27</f>
        <v>33685</v>
      </c>
      <c r="L27" s="36">
        <v>36320</v>
      </c>
      <c r="M27" s="39">
        <v>36320</v>
      </c>
    </row>
    <row r="28" spans="1:13" x14ac:dyDescent="0.35">
      <c r="A28" s="23" t="s">
        <v>26</v>
      </c>
      <c r="B28" s="79">
        <f>'Collection for Recycling 2021'!C28</f>
        <v>72.813697227174444</v>
      </c>
      <c r="C28" s="50">
        <f>L28/I28*100</f>
        <v>72.806058926757174</v>
      </c>
      <c r="D28" s="82">
        <v>79.807655591499909</v>
      </c>
      <c r="E28" s="55">
        <f t="shared" si="0"/>
        <v>9.0849173362889071E-2</v>
      </c>
      <c r="F28" s="56">
        <v>-9.3361264092383198E-2</v>
      </c>
      <c r="G28" s="58">
        <v>1.8239427012278309E-2</v>
      </c>
      <c r="H28" s="29">
        <f>'Collection for Recycling 2021'!D28</f>
        <v>1476328</v>
      </c>
      <c r="I28" s="34">
        <v>1353375</v>
      </c>
      <c r="J28" s="43">
        <v>1492739</v>
      </c>
      <c r="K28" s="31">
        <f>'Collection for Recycling 2021'!E28</f>
        <v>1074969</v>
      </c>
      <c r="L28" s="36">
        <v>985339</v>
      </c>
      <c r="M28" s="39">
        <v>1191320</v>
      </c>
    </row>
    <row r="29" spans="1:13" ht="15" thickBot="1" x14ac:dyDescent="0.4">
      <c r="A29" s="23" t="s">
        <v>27</v>
      </c>
      <c r="B29" s="80">
        <f>'Collection for Recycling 2021'!C29</f>
        <v>87.77808914420936</v>
      </c>
      <c r="C29" s="51">
        <f>L29/I29*100</f>
        <v>98.366744726661352</v>
      </c>
      <c r="D29" s="83">
        <v>98.638914213074131</v>
      </c>
      <c r="E29" s="55">
        <f t="shared" si="0"/>
        <v>0.10198409634833629</v>
      </c>
      <c r="F29" s="56">
        <v>-2.0673095442930701E-3</v>
      </c>
      <c r="G29" s="59">
        <v>1.0068825980943158E-2</v>
      </c>
      <c r="H29" s="29">
        <f>'Collection for Recycling 2021'!D29</f>
        <v>256932</v>
      </c>
      <c r="I29" s="34">
        <v>233154</v>
      </c>
      <c r="J29" s="43">
        <v>233637</v>
      </c>
      <c r="K29" s="31">
        <f>'Collection for Recycling 2021'!E29</f>
        <v>225530</v>
      </c>
      <c r="L29" s="36">
        <v>229346</v>
      </c>
      <c r="M29" s="39">
        <v>230457</v>
      </c>
    </row>
    <row r="30" spans="1:13" ht="15" thickBot="1" x14ac:dyDescent="0.4">
      <c r="A30" s="24" t="s">
        <v>28</v>
      </c>
      <c r="B30" s="74">
        <f>'Collection for Recycling 2021'!C30</f>
        <v>80.099894055240753</v>
      </c>
      <c r="C30" s="108">
        <f>L30/I30*100</f>
        <v>79.598846925383981</v>
      </c>
      <c r="D30" s="54">
        <v>79.359281062406552</v>
      </c>
      <c r="E30" s="60">
        <f t="shared" ref="E30:E34" si="1">(H30-I30)/I30</f>
        <v>-1.4922138173912436E-2</v>
      </c>
      <c r="F30" s="61">
        <f>(I30-J30)/J30</f>
        <v>-4.1566048937670347E-3</v>
      </c>
      <c r="G30" s="62">
        <v>4.3101917490860071E-2</v>
      </c>
      <c r="H30" s="30">
        <f>SUM(H3:H29)</f>
        <v>14798278</v>
      </c>
      <c r="I30" s="35">
        <v>15022445</v>
      </c>
      <c r="J30" s="44">
        <v>15085148</v>
      </c>
      <c r="K30" s="30">
        <f>SUM(K3:K29)</f>
        <v>11853405</v>
      </c>
      <c r="L30" s="35">
        <v>11957693</v>
      </c>
      <c r="M30" s="40">
        <v>11971465</v>
      </c>
    </row>
    <row r="31" spans="1:13" x14ac:dyDescent="0.35">
      <c r="A31" s="23" t="s">
        <v>29</v>
      </c>
      <c r="B31" s="47">
        <f>'Collection for Recycling 2021'!C31</f>
        <v>73.576133281673776</v>
      </c>
      <c r="C31" s="49">
        <f>L31/I31*100</f>
        <v>75.761316872427983</v>
      </c>
      <c r="D31" s="52">
        <v>72.467961967755272</v>
      </c>
      <c r="E31" s="64">
        <f>(H31-I31)/I31</f>
        <v>6.2139917695473251E-2</v>
      </c>
      <c r="F31" s="65">
        <f>(I31-J31)/J31</f>
        <v>4.5473336089293095E-3</v>
      </c>
      <c r="G31" s="97" t="s">
        <v>71</v>
      </c>
      <c r="H31" s="98">
        <f>'Collection for Recycling 2021'!D31</f>
        <v>2581000</v>
      </c>
      <c r="I31" s="99">
        <v>2430000</v>
      </c>
      <c r="J31" s="100">
        <v>2419000</v>
      </c>
      <c r="K31" s="98">
        <f>'Collection for Recycling 2021'!E31</f>
        <v>1899000</v>
      </c>
      <c r="L31" s="99">
        <v>1841000</v>
      </c>
      <c r="M31" s="101">
        <v>1753000</v>
      </c>
    </row>
    <row r="32" spans="1:13" x14ac:dyDescent="0.35">
      <c r="A32" s="23" t="s">
        <v>30</v>
      </c>
      <c r="B32" s="48">
        <f>'Collection for Recycling 2021'!C32</f>
        <v>90.378500249922894</v>
      </c>
      <c r="C32" s="50">
        <f>L32/I32*100</f>
        <v>97.735424808608599</v>
      </c>
      <c r="D32" s="53">
        <v>97.735424808608599</v>
      </c>
      <c r="E32" s="106">
        <f t="shared" si="1"/>
        <v>6.7883719685207988E-3</v>
      </c>
      <c r="F32" s="56">
        <f>(I32-J32)/J32</f>
        <v>0</v>
      </c>
      <c r="G32" s="107" t="s">
        <v>71</v>
      </c>
      <c r="H32" s="31">
        <f>'Collection for Recycling 2021'!D32</f>
        <v>94029</v>
      </c>
      <c r="I32" s="36">
        <v>93395</v>
      </c>
      <c r="J32" s="43">
        <v>93395</v>
      </c>
      <c r="K32" s="31">
        <f>'Collection for Recycling 2021'!E32</f>
        <v>84982</v>
      </c>
      <c r="L32" s="36">
        <v>91280</v>
      </c>
      <c r="M32" s="39">
        <v>91280</v>
      </c>
    </row>
    <row r="33" spans="1:13" ht="15" thickBot="1" x14ac:dyDescent="0.4">
      <c r="A33" s="23" t="s">
        <v>31</v>
      </c>
      <c r="B33" s="48">
        <f>'Collection for Recycling 2021'!C33</f>
        <v>94.675947558339686</v>
      </c>
      <c r="C33" s="50">
        <f>L33/I33*100</f>
        <v>98.739288818326429</v>
      </c>
      <c r="D33" s="53">
        <v>94.477356714209776</v>
      </c>
      <c r="E33" s="55">
        <f t="shared" si="1"/>
        <v>4.0827212284560523E-2</v>
      </c>
      <c r="F33" s="56">
        <v>2.0593829856730222E-2</v>
      </c>
      <c r="G33" s="63" t="s">
        <v>71</v>
      </c>
      <c r="H33" s="31">
        <f>'Collection for Recycling 2021'!D33</f>
        <v>331721</v>
      </c>
      <c r="I33" s="36">
        <v>318709</v>
      </c>
      <c r="J33" s="43">
        <v>312278</v>
      </c>
      <c r="K33" s="31">
        <f>'Collection for Recycling 2021'!E33</f>
        <v>314060</v>
      </c>
      <c r="L33" s="36">
        <v>314691</v>
      </c>
      <c r="M33" s="39">
        <v>295032</v>
      </c>
    </row>
    <row r="34" spans="1:13" ht="15" thickBot="1" x14ac:dyDescent="0.4">
      <c r="A34" s="25" t="s">
        <v>32</v>
      </c>
      <c r="B34" s="75">
        <f>'Collection for Recycling 2021'!C34</f>
        <v>79.480060351491716</v>
      </c>
      <c r="C34" s="70">
        <f>L34/I34*100</f>
        <v>79.513140801931243</v>
      </c>
      <c r="D34" s="71">
        <f>M34/J34*100</f>
        <v>78.787928701241626</v>
      </c>
      <c r="E34" s="66">
        <f t="shared" si="1"/>
        <v>-3.3317941583635839E-3</v>
      </c>
      <c r="F34" s="67">
        <f>(I34-J34)/J34</f>
        <v>-2.5277751240506538E-3</v>
      </c>
      <c r="G34" s="68" t="s">
        <v>71</v>
      </c>
      <c r="H34" s="32">
        <f>SUM(H30:H33)</f>
        <v>17805028</v>
      </c>
      <c r="I34" s="37">
        <f>SUM(I30:I33)</f>
        <v>17864549</v>
      </c>
      <c r="J34" s="45">
        <f>SUM(J30:J33)</f>
        <v>17909821</v>
      </c>
      <c r="K34" s="32">
        <f>SUM(K30:K33)</f>
        <v>14151447</v>
      </c>
      <c r="L34" s="37">
        <f>SUM(L30:L33)</f>
        <v>14204664</v>
      </c>
      <c r="M34" s="41">
        <f>SUM(M30:M33)</f>
        <v>14110777</v>
      </c>
    </row>
    <row r="35" spans="1:13" ht="15" thickTop="1" x14ac:dyDescent="0.35"/>
  </sheetData>
  <mergeCells count="4">
    <mergeCell ref="B1:D1"/>
    <mergeCell ref="K1:M1"/>
    <mergeCell ref="H1:J1"/>
    <mergeCell ref="E1:G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D481-6CCF-4A7B-9C52-D19644FF7F62}">
  <sheetPr>
    <tabColor theme="3"/>
  </sheetPr>
  <dimension ref="A1:A9"/>
  <sheetViews>
    <sheetView workbookViewId="0">
      <selection activeCell="A12" sqref="A12"/>
    </sheetView>
  </sheetViews>
  <sheetFormatPr defaultRowHeight="14.5" x14ac:dyDescent="0.35"/>
  <cols>
    <col min="1" max="1" width="98.26953125" customWidth="1"/>
  </cols>
  <sheetData>
    <row r="1" spans="1:1" ht="18.5" x14ac:dyDescent="0.45">
      <c r="A1" s="6" t="s">
        <v>47</v>
      </c>
    </row>
    <row r="2" spans="1:1" ht="46.5" x14ac:dyDescent="0.35">
      <c r="A2" s="8" t="s">
        <v>58</v>
      </c>
    </row>
    <row r="3" spans="1:1" ht="18.5" x14ac:dyDescent="0.45">
      <c r="A3" s="6" t="s">
        <v>49</v>
      </c>
    </row>
    <row r="4" spans="1:1" ht="41.5" customHeight="1" x14ac:dyDescent="0.35">
      <c r="A4" s="8" t="s">
        <v>57</v>
      </c>
    </row>
    <row r="5" spans="1:1" ht="18.5" x14ac:dyDescent="0.45">
      <c r="A5" s="6" t="s">
        <v>48</v>
      </c>
    </row>
    <row r="6" spans="1:1" ht="42" customHeight="1" x14ac:dyDescent="0.35">
      <c r="A6" s="8" t="s">
        <v>46</v>
      </c>
    </row>
    <row r="7" spans="1:1" ht="18.5" x14ac:dyDescent="0.45">
      <c r="A7" s="6" t="s">
        <v>45</v>
      </c>
    </row>
    <row r="8" spans="1:1" ht="38.15" customHeight="1" x14ac:dyDescent="0.35">
      <c r="A8" s="7" t="s">
        <v>51</v>
      </c>
    </row>
    <row r="9" spans="1:1" ht="46" customHeight="1" x14ac:dyDescent="0.35">
      <c r="A9" s="9" t="s">
        <v>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lected xmlns="a25d1b78-52d7-4aa6-98a8-603488bf7179" xsi:nil="true"/>
    <TaxCatchAll xmlns="172e048e-c197-44bb-bccc-392928027841" xsi:nil="true"/>
    <lcf76f155ced4ddcb4097134ff3c332f xmlns="a25d1b78-52d7-4aa6-98a8-603488bf71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1AE3660D83574ABA2FAE6F0119FD7B" ma:contentTypeVersion="17" ma:contentTypeDescription="Create a new document." ma:contentTypeScope="" ma:versionID="1b8ae5d46296f6f2a4c4df5fccf0212f">
  <xsd:schema xmlns:xsd="http://www.w3.org/2001/XMLSchema" xmlns:xs="http://www.w3.org/2001/XMLSchema" xmlns:p="http://schemas.microsoft.com/office/2006/metadata/properties" xmlns:ns2="a25d1b78-52d7-4aa6-98a8-603488bf7179" xmlns:ns3="172e048e-c197-44bb-bccc-392928027841" targetNamespace="http://schemas.microsoft.com/office/2006/metadata/properties" ma:root="true" ma:fieldsID="c7b78887bd2280d0973ab91639db724e" ns2:_="" ns3:_="">
    <xsd:import namespace="a25d1b78-52d7-4aa6-98a8-603488bf7179"/>
    <xsd:import namespace="172e048e-c197-44bb-bccc-3929280278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Selected"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5d1b78-52d7-4aa6-98a8-603488bf71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Selected" ma:index="18" nillable="true" ma:displayName="Selected" ma:format="Dropdown" ma:internalName="Selected">
      <xsd:simpleType>
        <xsd:restriction base="dms:Choice">
          <xsd:enumeration value="Choice 1"/>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faeeadd-7529-4f90-84e0-6a3de6292be8"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2e048e-c197-44bb-bccc-39292802784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d0544aa-3cb5-420f-a8fb-97a76f6143c7}" ma:internalName="TaxCatchAll" ma:showField="CatchAllData" ma:web="172e048e-c197-44bb-bccc-3929280278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B7F656-79DF-41A3-BC56-1230635383C9}">
  <ds:schemaRefs>
    <ds:schemaRef ds:uri="http://purl.org/dc/terms/"/>
    <ds:schemaRef ds:uri="http://schemas.openxmlformats.org/package/2006/metadata/core-properties"/>
    <ds:schemaRef ds:uri="http://schemas.microsoft.com/office/2006/documentManagement/types"/>
    <ds:schemaRef ds:uri="a25d1b78-52d7-4aa6-98a8-603488bf7179"/>
    <ds:schemaRef ds:uri="http://schemas.microsoft.com/office/2006/metadata/properties"/>
    <ds:schemaRef ds:uri="http://purl.org/dc/dcmitype/"/>
    <ds:schemaRef ds:uri="http://schemas.microsoft.com/office/infopath/2007/PartnerControls"/>
    <ds:schemaRef ds:uri="http://www.w3.org/XML/1998/namespace"/>
    <ds:schemaRef ds:uri="http://purl.org/dc/elements/1.1/"/>
    <ds:schemaRef ds:uri="172e048e-c197-44bb-bccc-392928027841"/>
  </ds:schemaRefs>
</ds:datastoreItem>
</file>

<file path=customXml/itemProps2.xml><?xml version="1.0" encoding="utf-8"?>
<ds:datastoreItem xmlns:ds="http://schemas.openxmlformats.org/officeDocument/2006/customXml" ds:itemID="{9DA9EF09-C64B-4F10-B518-09F5887412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5d1b78-52d7-4aa6-98a8-603488bf7179"/>
    <ds:schemaRef ds:uri="172e048e-c197-44bb-bccc-392928027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AB181E-483C-4B6B-A0DA-B770C2CCE5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Collection for Recycling 2021</vt:lpstr>
      <vt:lpstr>Historical Perspective</vt:lpstr>
      <vt:lpstr>Process &amp; 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Jean-Paul Judson</dc:creator>
  <cp:lastModifiedBy>Jean-Paul Judson</cp:lastModifiedBy>
  <dcterms:created xsi:type="dcterms:W3CDTF">2021-11-10T10:00:07Z</dcterms:created>
  <dcterms:modified xsi:type="dcterms:W3CDTF">2023-06-26T15:38:09Z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0x010100541AE3660D83574ABA2FAE6F0119FD7B</vt:lpwstr>
  </property>
  <property fmtid="{D5CDD505-2E9C-101B-9397-08002B2CF9AE}" pid="3" name="MediaServiceImageTags">
    <vt:lpwstr/>
  </property>
</Properties>
</file>